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elt\iCloudDrive\Popes\Availabilities Succulents\Succulent Availabilities 2020\Fall Master Availabilities\"/>
    </mc:Choice>
  </mc:AlternateContent>
  <xr:revisionPtr revIDLastSave="0" documentId="13_ncr:1_{87811F20-3537-4B28-BF59-C285D610ECAF}" xr6:coauthVersionLast="45" xr6:coauthVersionMax="45" xr10:uidLastSave="{00000000-0000-0000-0000-000000000000}"/>
  <bookViews>
    <workbookView xWindow="-96" yWindow="-96" windowWidth="23232" windowHeight="12552" xr2:uid="{6C1F39CE-5CD3-49A0-A0DB-BD516F8F2392}"/>
  </bookViews>
  <sheets>
    <sheet name="Order Sheet" sheetId="2" r:id="rId1"/>
    <sheet name="Summary" sheetId="3" r:id="rId2"/>
  </sheets>
  <definedNames>
    <definedName name="_xlnm._FilterDatabase" localSheetId="0" hidden="1">'Order Sheet'!$A$15:$J$164</definedName>
    <definedName name="_xlnm._FilterDatabase" localSheetId="1" hidden="1">Summary!$A$11:$F$152</definedName>
    <definedName name="_xlnm.Print_Area" localSheetId="0">'Order Sheet'!$A$1:$G$162</definedName>
    <definedName name="_xlnm.Print_Titles" localSheetId="0">'Order Sheet'!$15:$15</definedName>
    <definedName name="_xlnm.Print_Titles" localSheetId="1">Summary!$1:$10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4" i="3" l="1"/>
  <c r="C144" i="3"/>
  <c r="D139" i="3"/>
  <c r="C139" i="3"/>
  <c r="C137" i="3"/>
  <c r="C136" i="3"/>
  <c r="C135" i="3"/>
  <c r="C134" i="3"/>
  <c r="D133" i="3"/>
  <c r="C133" i="3"/>
  <c r="C132" i="3"/>
  <c r="C131" i="3"/>
  <c r="D130" i="3"/>
  <c r="C130" i="3"/>
  <c r="C129" i="3"/>
  <c r="C128" i="3"/>
  <c r="C127" i="3"/>
  <c r="C126" i="3"/>
  <c r="C125" i="3"/>
  <c r="D124" i="3"/>
  <c r="C124" i="3"/>
  <c r="C123" i="3"/>
  <c r="C122" i="3"/>
  <c r="C121" i="3"/>
  <c r="C120" i="3"/>
  <c r="C119" i="3"/>
  <c r="C118" i="3"/>
  <c r="D117" i="3"/>
  <c r="C117" i="3"/>
  <c r="C116" i="3"/>
  <c r="C115" i="3"/>
  <c r="C114" i="3"/>
  <c r="C113" i="3"/>
  <c r="C112" i="3"/>
  <c r="D111" i="3"/>
  <c r="C111" i="3"/>
  <c r="C110" i="3"/>
  <c r="C109" i="3"/>
  <c r="C108" i="3"/>
  <c r="C107" i="3"/>
  <c r="C106" i="3"/>
  <c r="D105" i="3"/>
  <c r="C105" i="3"/>
  <c r="C104" i="3"/>
  <c r="D103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D84" i="3"/>
  <c r="C84" i="3"/>
  <c r="C83" i="3"/>
  <c r="C82" i="3"/>
  <c r="C81" i="3"/>
  <c r="D80" i="3"/>
  <c r="C80" i="3"/>
  <c r="C79" i="3"/>
  <c r="C78" i="3"/>
  <c r="C77" i="3"/>
  <c r="D76" i="3"/>
  <c r="C76" i="3"/>
  <c r="C75" i="3"/>
  <c r="C74" i="3"/>
  <c r="C73" i="3"/>
  <c r="C72" i="3"/>
  <c r="D71" i="3"/>
  <c r="C71" i="3"/>
  <c r="D70" i="3"/>
  <c r="C70" i="3"/>
  <c r="C69" i="3"/>
  <c r="C68" i="3"/>
  <c r="C67" i="3"/>
  <c r="C66" i="3"/>
  <c r="D65" i="3"/>
  <c r="C65" i="3"/>
  <c r="C64" i="3"/>
  <c r="C63" i="3"/>
  <c r="D62" i="3"/>
  <c r="C62" i="3"/>
  <c r="C61" i="3"/>
  <c r="C60" i="3"/>
  <c r="C59" i="3"/>
  <c r="C58" i="3"/>
  <c r="C57" i="3"/>
  <c r="D56" i="3"/>
  <c r="C56" i="3"/>
  <c r="D55" i="3"/>
  <c r="C55" i="3"/>
  <c r="C54" i="3"/>
  <c r="C53" i="3"/>
  <c r="C52" i="3"/>
  <c r="C51" i="3"/>
  <c r="C50" i="3"/>
  <c r="C49" i="3"/>
  <c r="C48" i="3"/>
  <c r="C47" i="3"/>
  <c r="C46" i="3"/>
  <c r="D45" i="3"/>
  <c r="C45" i="3"/>
  <c r="C44" i="3"/>
  <c r="C43" i="3"/>
  <c r="C42" i="3"/>
  <c r="C41" i="3"/>
  <c r="C40" i="3"/>
  <c r="C39" i="3"/>
  <c r="C38" i="3"/>
  <c r="C37" i="3"/>
  <c r="C36" i="3"/>
  <c r="D35" i="3"/>
  <c r="C35" i="3"/>
  <c r="C34" i="3"/>
  <c r="C33" i="3"/>
  <c r="C32" i="3"/>
  <c r="C31" i="3"/>
  <c r="C30" i="3"/>
  <c r="D29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F128" i="3"/>
  <c r="F39" i="2" l="1"/>
  <c r="D34" i="3" s="1"/>
  <c r="F38" i="2"/>
  <c r="D33" i="3" s="1"/>
  <c r="F37" i="2"/>
  <c r="D32" i="3" s="1"/>
  <c r="F36" i="2"/>
  <c r="D31" i="3" s="1"/>
  <c r="F35" i="2"/>
  <c r="D30" i="3" s="1"/>
  <c r="A144" i="3" l="1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F125" i="3"/>
  <c r="F116" i="3"/>
  <c r="F115" i="3"/>
  <c r="F104" i="3"/>
  <c r="F85" i="3"/>
  <c r="F34" i="3"/>
  <c r="F33" i="3"/>
  <c r="F32" i="3"/>
  <c r="F31" i="3"/>
  <c r="F30" i="3"/>
  <c r="F29" i="3"/>
  <c r="E31" i="3" l="1"/>
  <c r="E30" i="3"/>
  <c r="E117" i="3"/>
  <c r="E32" i="3"/>
  <c r="E29" i="3"/>
  <c r="E33" i="3"/>
  <c r="J134" i="2" l="1"/>
  <c r="K134" i="2" s="1"/>
  <c r="F134" i="2"/>
  <c r="D129" i="3" s="1"/>
  <c r="J130" i="2"/>
  <c r="K130" i="2" s="1"/>
  <c r="F130" i="2"/>
  <c r="K122" i="2"/>
  <c r="J121" i="2"/>
  <c r="K121" i="2" s="1"/>
  <c r="F121" i="2"/>
  <c r="J120" i="2"/>
  <c r="K120" i="2" s="1"/>
  <c r="F120" i="2"/>
  <c r="J109" i="2"/>
  <c r="K109" i="2" s="1"/>
  <c r="F109" i="2"/>
  <c r="J90" i="2"/>
  <c r="K90" i="2" s="1"/>
  <c r="F90" i="2"/>
  <c r="J39" i="2"/>
  <c r="K39" i="2" s="1"/>
  <c r="E34" i="3"/>
  <c r="D116" i="3" l="1"/>
  <c r="E116" i="3" s="1"/>
  <c r="E104" i="3"/>
  <c r="D104" i="3"/>
  <c r="D115" i="3"/>
  <c r="E115" i="3" s="1"/>
  <c r="E85" i="3"/>
  <c r="D85" i="3"/>
  <c r="E125" i="3"/>
  <c r="D125" i="3"/>
  <c r="F132" i="2"/>
  <c r="D127" i="3" s="1"/>
  <c r="F131" i="2"/>
  <c r="D126" i="3" s="1"/>
  <c r="F128" i="2"/>
  <c r="D123" i="3" s="1"/>
  <c r="F127" i="2"/>
  <c r="D122" i="3" s="1"/>
  <c r="J132" i="2"/>
  <c r="K132" i="2" s="1"/>
  <c r="J131" i="2"/>
  <c r="K131" i="2" s="1"/>
  <c r="F41" i="3" l="1"/>
  <c r="J46" i="2"/>
  <c r="K46" i="2" s="1"/>
  <c r="F46" i="2"/>
  <c r="D41" i="3" s="1"/>
  <c r="E41" i="3" l="1"/>
  <c r="F137" i="3" l="1"/>
  <c r="F136" i="3"/>
  <c r="J142" i="2"/>
  <c r="K142" i="2" s="1"/>
  <c r="F142" i="2"/>
  <c r="D137" i="3" s="1"/>
  <c r="J141" i="2"/>
  <c r="K141" i="2" s="1"/>
  <c r="F141" i="2"/>
  <c r="D136" i="3" s="1"/>
  <c r="E136" i="3" l="1"/>
  <c r="E137" i="3"/>
  <c r="F52" i="3"/>
  <c r="J57" i="2"/>
  <c r="K57" i="2" s="1"/>
  <c r="F57" i="2"/>
  <c r="D52" i="3" s="1"/>
  <c r="E52" i="3" l="1"/>
  <c r="F148" i="3"/>
  <c r="C148" i="3"/>
  <c r="F147" i="3"/>
  <c r="C147" i="3"/>
  <c r="F146" i="3"/>
  <c r="C146" i="3"/>
  <c r="F145" i="3"/>
  <c r="C145" i="3"/>
  <c r="F143" i="3"/>
  <c r="C143" i="3"/>
  <c r="F142" i="3"/>
  <c r="C142" i="3"/>
  <c r="F141" i="3"/>
  <c r="C141" i="3"/>
  <c r="F140" i="3"/>
  <c r="C140" i="3"/>
  <c r="F138" i="3"/>
  <c r="D138" i="3"/>
  <c r="F135" i="3"/>
  <c r="F134" i="3"/>
  <c r="F133" i="3"/>
  <c r="F132" i="3"/>
  <c r="F131" i="3"/>
  <c r="F130" i="3"/>
  <c r="F129" i="3"/>
  <c r="F127" i="3"/>
  <c r="F126" i="3"/>
  <c r="F123" i="3"/>
  <c r="F122" i="3"/>
  <c r="F121" i="3"/>
  <c r="F120" i="3"/>
  <c r="F119" i="3"/>
  <c r="F118" i="3"/>
  <c r="F114" i="3"/>
  <c r="F113" i="3"/>
  <c r="F112" i="3"/>
  <c r="F110" i="3"/>
  <c r="F109" i="3"/>
  <c r="F108" i="3"/>
  <c r="F107" i="3"/>
  <c r="F106" i="3"/>
  <c r="F105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3" i="3"/>
  <c r="F82" i="3"/>
  <c r="F81" i="3"/>
  <c r="F80" i="3"/>
  <c r="F79" i="3"/>
  <c r="F78" i="3"/>
  <c r="F77" i="3"/>
  <c r="F75" i="3"/>
  <c r="F74" i="3"/>
  <c r="F73" i="3"/>
  <c r="F72" i="3"/>
  <c r="F71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4" i="3"/>
  <c r="F53" i="3"/>
  <c r="F51" i="3"/>
  <c r="F50" i="3"/>
  <c r="F49" i="3"/>
  <c r="F48" i="3"/>
  <c r="F47" i="3"/>
  <c r="F46" i="3"/>
  <c r="F45" i="3"/>
  <c r="F44" i="3"/>
  <c r="F43" i="3"/>
  <c r="F42" i="3"/>
  <c r="F40" i="3"/>
  <c r="F39" i="3"/>
  <c r="F38" i="3"/>
  <c r="F37" i="3"/>
  <c r="F36" i="3"/>
  <c r="F35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C12" i="3"/>
  <c r="A12" i="3"/>
  <c r="D9" i="3"/>
  <c r="B9" i="3"/>
  <c r="D8" i="3"/>
  <c r="B8" i="3"/>
  <c r="D7" i="3"/>
  <c r="B6" i="3"/>
  <c r="G154" i="2"/>
  <c r="J153" i="2"/>
  <c r="J152" i="2"/>
  <c r="J151" i="2"/>
  <c r="J150" i="2"/>
  <c r="K149" i="2"/>
  <c r="J148" i="2"/>
  <c r="J147" i="2"/>
  <c r="J146" i="2"/>
  <c r="J145" i="2"/>
  <c r="K144" i="2"/>
  <c r="J143" i="2"/>
  <c r="K143" i="2" s="1"/>
  <c r="J140" i="2"/>
  <c r="K140" i="2" s="1"/>
  <c r="F140" i="2"/>
  <c r="D135" i="3" s="1"/>
  <c r="J139" i="2"/>
  <c r="K139" i="2" s="1"/>
  <c r="F139" i="2"/>
  <c r="D134" i="3" s="1"/>
  <c r="J138" i="2"/>
  <c r="K138" i="2" s="1"/>
  <c r="J137" i="2"/>
  <c r="K137" i="2" s="1"/>
  <c r="F137" i="2"/>
  <c r="D132" i="3" s="1"/>
  <c r="J136" i="2"/>
  <c r="K136" i="2" s="1"/>
  <c r="F136" i="2"/>
  <c r="D131" i="3" s="1"/>
  <c r="J135" i="2"/>
  <c r="K135" i="2" s="1"/>
  <c r="J133" i="2"/>
  <c r="K133" i="2" s="1"/>
  <c r="F133" i="2"/>
  <c r="D128" i="3" s="1"/>
  <c r="E128" i="3" s="1"/>
  <c r="K129" i="2"/>
  <c r="J128" i="2"/>
  <c r="K128" i="2" s="1"/>
  <c r="J127" i="2"/>
  <c r="K127" i="2" s="1"/>
  <c r="J126" i="2"/>
  <c r="K126" i="2" s="1"/>
  <c r="F126" i="2"/>
  <c r="D121" i="3" s="1"/>
  <c r="J125" i="2"/>
  <c r="K125" i="2" s="1"/>
  <c r="F125" i="2"/>
  <c r="D120" i="3" s="1"/>
  <c r="J124" i="2"/>
  <c r="K124" i="2" s="1"/>
  <c r="F124" i="2"/>
  <c r="D119" i="3" s="1"/>
  <c r="J123" i="2"/>
  <c r="K123" i="2" s="1"/>
  <c r="F123" i="2"/>
  <c r="D118" i="3" s="1"/>
  <c r="J119" i="2"/>
  <c r="K119" i="2" s="1"/>
  <c r="F119" i="2"/>
  <c r="D114" i="3" s="1"/>
  <c r="J118" i="2"/>
  <c r="K118" i="2" s="1"/>
  <c r="F118" i="2"/>
  <c r="D113" i="3" s="1"/>
  <c r="J117" i="2"/>
  <c r="K117" i="2" s="1"/>
  <c r="F117" i="2"/>
  <c r="D112" i="3" s="1"/>
  <c r="K116" i="2"/>
  <c r="J115" i="2"/>
  <c r="K115" i="2" s="1"/>
  <c r="F115" i="2"/>
  <c r="D110" i="3" s="1"/>
  <c r="J114" i="2"/>
  <c r="K114" i="2" s="1"/>
  <c r="F114" i="2"/>
  <c r="D109" i="3" s="1"/>
  <c r="J113" i="2"/>
  <c r="K113" i="2" s="1"/>
  <c r="F113" i="2"/>
  <c r="D108" i="3" s="1"/>
  <c r="J112" i="2"/>
  <c r="K112" i="2" s="1"/>
  <c r="F112" i="2"/>
  <c r="D107" i="3" s="1"/>
  <c r="J111" i="2"/>
  <c r="K111" i="2" s="1"/>
  <c r="F111" i="2"/>
  <c r="D106" i="3" s="1"/>
  <c r="J110" i="2"/>
  <c r="K110" i="2" s="1"/>
  <c r="K108" i="2"/>
  <c r="J107" i="2"/>
  <c r="K107" i="2" s="1"/>
  <c r="F107" i="2"/>
  <c r="D102" i="3" s="1"/>
  <c r="J106" i="2"/>
  <c r="K106" i="2" s="1"/>
  <c r="F106" i="2"/>
  <c r="D101" i="3" s="1"/>
  <c r="J105" i="2"/>
  <c r="K105" i="2" s="1"/>
  <c r="F105" i="2"/>
  <c r="D100" i="3" s="1"/>
  <c r="J104" i="2"/>
  <c r="K104" i="2" s="1"/>
  <c r="F104" i="2"/>
  <c r="D99" i="3" s="1"/>
  <c r="J103" i="2"/>
  <c r="K103" i="2" s="1"/>
  <c r="F103" i="2"/>
  <c r="D98" i="3" s="1"/>
  <c r="J102" i="2"/>
  <c r="K102" i="2" s="1"/>
  <c r="F102" i="2"/>
  <c r="D97" i="3" s="1"/>
  <c r="J101" i="2"/>
  <c r="K101" i="2" s="1"/>
  <c r="F101" i="2"/>
  <c r="D96" i="3" s="1"/>
  <c r="J100" i="2"/>
  <c r="K100" i="2" s="1"/>
  <c r="F100" i="2"/>
  <c r="D95" i="3" s="1"/>
  <c r="J99" i="2"/>
  <c r="K99" i="2" s="1"/>
  <c r="F99" i="2"/>
  <c r="D94" i="3" s="1"/>
  <c r="J98" i="2"/>
  <c r="K98" i="2" s="1"/>
  <c r="F98" i="2"/>
  <c r="D93" i="3" s="1"/>
  <c r="J97" i="2"/>
  <c r="K97" i="2" s="1"/>
  <c r="F97" i="2"/>
  <c r="D92" i="3" s="1"/>
  <c r="J96" i="2"/>
  <c r="K96" i="2" s="1"/>
  <c r="F96" i="2"/>
  <c r="D91" i="3" s="1"/>
  <c r="J95" i="2"/>
  <c r="K95" i="2" s="1"/>
  <c r="F95" i="2"/>
  <c r="D90" i="3" s="1"/>
  <c r="J94" i="2"/>
  <c r="K94" i="2" s="1"/>
  <c r="F94" i="2"/>
  <c r="D89" i="3" s="1"/>
  <c r="J93" i="2"/>
  <c r="K93" i="2" s="1"/>
  <c r="F93" i="2"/>
  <c r="D88" i="3" s="1"/>
  <c r="J92" i="2"/>
  <c r="K92" i="2" s="1"/>
  <c r="F92" i="2"/>
  <c r="D87" i="3" s="1"/>
  <c r="J91" i="2"/>
  <c r="K91" i="2" s="1"/>
  <c r="F91" i="2"/>
  <c r="D86" i="3" s="1"/>
  <c r="K89" i="2"/>
  <c r="J88" i="2"/>
  <c r="K88" i="2" s="1"/>
  <c r="F88" i="2"/>
  <c r="D83" i="3" s="1"/>
  <c r="J87" i="2"/>
  <c r="K87" i="2" s="1"/>
  <c r="F87" i="2"/>
  <c r="D82" i="3" s="1"/>
  <c r="J86" i="2"/>
  <c r="K86" i="2" s="1"/>
  <c r="F86" i="2"/>
  <c r="D81" i="3" s="1"/>
  <c r="K85" i="2"/>
  <c r="J84" i="2"/>
  <c r="K84" i="2" s="1"/>
  <c r="F84" i="2"/>
  <c r="D79" i="3" s="1"/>
  <c r="J83" i="2"/>
  <c r="K83" i="2" s="1"/>
  <c r="F83" i="2"/>
  <c r="D78" i="3" s="1"/>
  <c r="J82" i="2"/>
  <c r="K82" i="2" s="1"/>
  <c r="F82" i="2"/>
  <c r="D77" i="3" s="1"/>
  <c r="K81" i="2"/>
  <c r="J80" i="2"/>
  <c r="K80" i="2" s="1"/>
  <c r="F80" i="2"/>
  <c r="D75" i="3" s="1"/>
  <c r="J79" i="2"/>
  <c r="K79" i="2" s="1"/>
  <c r="F79" i="2"/>
  <c r="D74" i="3" s="1"/>
  <c r="J78" i="2"/>
  <c r="K78" i="2" s="1"/>
  <c r="F78" i="2"/>
  <c r="D73" i="3" s="1"/>
  <c r="J77" i="2"/>
  <c r="K77" i="2" s="1"/>
  <c r="F77" i="2"/>
  <c r="D72" i="3" s="1"/>
  <c r="J76" i="2"/>
  <c r="K76" i="2" s="1"/>
  <c r="K75" i="2"/>
  <c r="J74" i="2"/>
  <c r="K74" i="2" s="1"/>
  <c r="F74" i="2"/>
  <c r="D69" i="3" s="1"/>
  <c r="J73" i="2"/>
  <c r="K73" i="2" s="1"/>
  <c r="F73" i="2"/>
  <c r="D68" i="3" s="1"/>
  <c r="J72" i="2"/>
  <c r="K72" i="2" s="1"/>
  <c r="F72" i="2"/>
  <c r="D67" i="3" s="1"/>
  <c r="J71" i="2"/>
  <c r="K71" i="2" s="1"/>
  <c r="F71" i="2"/>
  <c r="D66" i="3" s="1"/>
  <c r="K70" i="2"/>
  <c r="J69" i="2"/>
  <c r="K69" i="2" s="1"/>
  <c r="F69" i="2"/>
  <c r="D64" i="3" s="1"/>
  <c r="J68" i="2"/>
  <c r="K68" i="2" s="1"/>
  <c r="F68" i="2"/>
  <c r="D63" i="3" s="1"/>
  <c r="K67" i="2"/>
  <c r="J66" i="2"/>
  <c r="K66" i="2" s="1"/>
  <c r="F66" i="2"/>
  <c r="D61" i="3" s="1"/>
  <c r="J65" i="2"/>
  <c r="K65" i="2" s="1"/>
  <c r="F65" i="2"/>
  <c r="D60" i="3" s="1"/>
  <c r="J64" i="2"/>
  <c r="K64" i="2" s="1"/>
  <c r="F64" i="2"/>
  <c r="D59" i="3" s="1"/>
  <c r="J63" i="2"/>
  <c r="K63" i="2" s="1"/>
  <c r="F63" i="2"/>
  <c r="D58" i="3" s="1"/>
  <c r="J62" i="2"/>
  <c r="K62" i="2" s="1"/>
  <c r="F62" i="2"/>
  <c r="D57" i="3" s="1"/>
  <c r="J61" i="2"/>
  <c r="K61" i="2" s="1"/>
  <c r="K60" i="2"/>
  <c r="J59" i="2"/>
  <c r="K59" i="2" s="1"/>
  <c r="F59" i="2"/>
  <c r="D54" i="3" s="1"/>
  <c r="J58" i="2"/>
  <c r="K58" i="2" s="1"/>
  <c r="F58" i="2"/>
  <c r="D53" i="3" s="1"/>
  <c r="J56" i="2"/>
  <c r="K56" i="2" s="1"/>
  <c r="F56" i="2"/>
  <c r="D51" i="3" s="1"/>
  <c r="J55" i="2"/>
  <c r="K55" i="2" s="1"/>
  <c r="F55" i="2"/>
  <c r="D50" i="3" s="1"/>
  <c r="J54" i="2"/>
  <c r="K54" i="2" s="1"/>
  <c r="F54" i="2"/>
  <c r="D49" i="3" s="1"/>
  <c r="J53" i="2"/>
  <c r="K53" i="2" s="1"/>
  <c r="F53" i="2"/>
  <c r="D48" i="3" s="1"/>
  <c r="J52" i="2"/>
  <c r="K52" i="2" s="1"/>
  <c r="F52" i="2"/>
  <c r="D47" i="3" s="1"/>
  <c r="J51" i="2"/>
  <c r="K51" i="2" s="1"/>
  <c r="F51" i="2"/>
  <c r="D46" i="3" s="1"/>
  <c r="J50" i="2"/>
  <c r="K50" i="2" s="1"/>
  <c r="J49" i="2"/>
  <c r="K49" i="2" s="1"/>
  <c r="F49" i="2"/>
  <c r="D44" i="3" s="1"/>
  <c r="J48" i="2"/>
  <c r="K48" i="2" s="1"/>
  <c r="F48" i="2"/>
  <c r="D43" i="3" s="1"/>
  <c r="J47" i="2"/>
  <c r="K47" i="2" s="1"/>
  <c r="F47" i="2"/>
  <c r="D42" i="3" s="1"/>
  <c r="J45" i="2"/>
  <c r="K45" i="2" s="1"/>
  <c r="F45" i="2"/>
  <c r="D40" i="3" s="1"/>
  <c r="J44" i="2"/>
  <c r="K44" i="2" s="1"/>
  <c r="F44" i="2"/>
  <c r="D39" i="3" s="1"/>
  <c r="J43" i="2"/>
  <c r="K43" i="2" s="1"/>
  <c r="F43" i="2"/>
  <c r="D38" i="3" s="1"/>
  <c r="J42" i="2"/>
  <c r="K42" i="2" s="1"/>
  <c r="F42" i="2"/>
  <c r="D37" i="3" s="1"/>
  <c r="J41" i="2"/>
  <c r="K41" i="2" s="1"/>
  <c r="F41" i="2"/>
  <c r="D36" i="3" s="1"/>
  <c r="J40" i="2"/>
  <c r="K40" i="2" s="1"/>
  <c r="J33" i="2"/>
  <c r="K33" i="2" s="1"/>
  <c r="F33" i="2"/>
  <c r="D28" i="3" s="1"/>
  <c r="J32" i="2"/>
  <c r="K32" i="2" s="1"/>
  <c r="F32" i="2"/>
  <c r="D27" i="3" s="1"/>
  <c r="J31" i="2"/>
  <c r="K31" i="2" s="1"/>
  <c r="F31" i="2"/>
  <c r="D26" i="3" s="1"/>
  <c r="J30" i="2"/>
  <c r="K30" i="2" s="1"/>
  <c r="F30" i="2"/>
  <c r="D25" i="3" s="1"/>
  <c r="J29" i="2"/>
  <c r="K29" i="2" s="1"/>
  <c r="F29" i="2"/>
  <c r="D24" i="3" s="1"/>
  <c r="J28" i="2"/>
  <c r="K28" i="2" s="1"/>
  <c r="F28" i="2"/>
  <c r="D23" i="3" s="1"/>
  <c r="J27" i="2"/>
  <c r="K27" i="2" s="1"/>
  <c r="F27" i="2"/>
  <c r="D22" i="3" s="1"/>
  <c r="J26" i="2"/>
  <c r="K26" i="2" s="1"/>
  <c r="F26" i="2"/>
  <c r="D21" i="3" s="1"/>
  <c r="J25" i="2"/>
  <c r="K25" i="2" s="1"/>
  <c r="F25" i="2"/>
  <c r="D20" i="3" s="1"/>
  <c r="J24" i="2"/>
  <c r="K24" i="2" s="1"/>
  <c r="F24" i="2"/>
  <c r="D19" i="3" s="1"/>
  <c r="J23" i="2"/>
  <c r="K23" i="2" s="1"/>
  <c r="F23" i="2"/>
  <c r="D18" i="3" s="1"/>
  <c r="J22" i="2"/>
  <c r="K22" i="2" s="1"/>
  <c r="F22" i="2"/>
  <c r="D17" i="3" s="1"/>
  <c r="J21" i="2"/>
  <c r="K21" i="2" s="1"/>
  <c r="F21" i="2"/>
  <c r="D16" i="3" s="1"/>
  <c r="J20" i="2"/>
  <c r="K20" i="2" s="1"/>
  <c r="F20" i="2"/>
  <c r="D15" i="3" s="1"/>
  <c r="J19" i="2"/>
  <c r="K19" i="2" s="1"/>
  <c r="F19" i="2"/>
  <c r="D14" i="3" s="1"/>
  <c r="J18" i="2"/>
  <c r="K18" i="2" s="1"/>
  <c r="F18" i="2"/>
  <c r="D13" i="3" s="1"/>
  <c r="J17" i="2"/>
  <c r="K17" i="2" s="1"/>
  <c r="F17" i="2"/>
  <c r="D12" i="3" s="1"/>
  <c r="E133" i="3" l="1"/>
  <c r="E138" i="3"/>
  <c r="E97" i="3"/>
  <c r="E74" i="3"/>
  <c r="E92" i="3"/>
  <c r="E44" i="3"/>
  <c r="E77" i="3"/>
  <c r="E16" i="3"/>
  <c r="E121" i="3"/>
  <c r="E55" i="3"/>
  <c r="E87" i="3"/>
  <c r="E93" i="3"/>
  <c r="E95" i="3"/>
  <c r="E101" i="3"/>
  <c r="E118" i="3"/>
  <c r="E129" i="3"/>
  <c r="E84" i="3"/>
  <c r="E21" i="3"/>
  <c r="E76" i="3"/>
  <c r="E82" i="3"/>
  <c r="E18" i="3"/>
  <c r="E40" i="3"/>
  <c r="E102" i="3"/>
  <c r="E108" i="3"/>
  <c r="E69" i="3"/>
  <c r="E96" i="3"/>
  <c r="E58" i="3"/>
  <c r="E81" i="3"/>
  <c r="E98" i="3"/>
  <c r="E105" i="3"/>
  <c r="E107" i="3"/>
  <c r="E19" i="3"/>
  <c r="E53" i="3"/>
  <c r="E63" i="3"/>
  <c r="E144" i="3"/>
  <c r="E13" i="3"/>
  <c r="E60" i="3"/>
  <c r="E130" i="3"/>
  <c r="K154" i="2"/>
  <c r="B152" i="3" s="1"/>
  <c r="E47" i="3"/>
  <c r="E126" i="3"/>
  <c r="E26" i="3"/>
  <c r="E38" i="3"/>
  <c r="E59" i="3"/>
  <c r="E71" i="3"/>
  <c r="E73" i="3"/>
  <c r="E86" i="3"/>
  <c r="E99" i="3"/>
  <c r="E109" i="3"/>
  <c r="E120" i="3"/>
  <c r="E132" i="3"/>
  <c r="A150" i="3"/>
  <c r="E35" i="3"/>
  <c r="E51" i="3"/>
  <c r="E123" i="3"/>
  <c r="E15" i="3"/>
  <c r="E23" i="3"/>
  <c r="E64" i="3"/>
  <c r="E43" i="3"/>
  <c r="E27" i="3"/>
  <c r="E37" i="3"/>
  <c r="E61" i="3"/>
  <c r="E66" i="3"/>
  <c r="E68" i="3"/>
  <c r="E78" i="3"/>
  <c r="E88" i="3"/>
  <c r="E112" i="3"/>
  <c r="E113" i="3"/>
  <c r="E24" i="3"/>
  <c r="E46" i="3"/>
  <c r="E48" i="3"/>
  <c r="E90" i="3"/>
  <c r="E91" i="3"/>
  <c r="E122" i="3"/>
  <c r="E139" i="3"/>
  <c r="E131" i="3"/>
  <c r="E135" i="3"/>
  <c r="E12" i="3"/>
  <c r="E20" i="3"/>
  <c r="E28" i="3"/>
  <c r="E39" i="3"/>
  <c r="E45" i="3"/>
  <c r="E54" i="3"/>
  <c r="E56" i="3"/>
  <c r="E65" i="3"/>
  <c r="E83" i="3"/>
  <c r="E89" i="3"/>
  <c r="E103" i="3"/>
  <c r="E106" i="3"/>
  <c r="E114" i="3"/>
  <c r="E124" i="3"/>
  <c r="E17" i="3"/>
  <c r="E25" i="3"/>
  <c r="E36" i="3"/>
  <c r="E50" i="3"/>
  <c r="E62" i="3"/>
  <c r="E70" i="3"/>
  <c r="E75" i="3"/>
  <c r="E80" i="3"/>
  <c r="E100" i="3"/>
  <c r="E111" i="3"/>
  <c r="E127" i="3"/>
  <c r="E134" i="3"/>
  <c r="E22" i="3"/>
  <c r="E57" i="3"/>
  <c r="E67" i="3"/>
  <c r="E72" i="3"/>
  <c r="E94" i="3"/>
  <c r="E119" i="3"/>
  <c r="E14" i="3"/>
  <c r="E42" i="3"/>
  <c r="E49" i="3"/>
  <c r="E79" i="3"/>
  <c r="E110" i="3"/>
  <c r="E150" i="3" l="1"/>
  <c r="E151" i="3" l="1"/>
  <c r="E152" i="3" s="1"/>
</calcChain>
</file>

<file path=xl/sharedStrings.xml><?xml version="1.0" encoding="utf-8"?>
<sst xmlns="http://schemas.openxmlformats.org/spreadsheetml/2006/main" count="507" uniqueCount="327">
  <si>
    <t>Item</t>
  </si>
  <si>
    <t>10" Succulent HB Combo</t>
  </si>
  <si>
    <t>10" Succulent Planter</t>
  </si>
  <si>
    <t>8" Abigail Planter</t>
  </si>
  <si>
    <t>Clay Combo 4"</t>
  </si>
  <si>
    <t>Clay Combo 6"</t>
  </si>
  <si>
    <t>Clay Combo 8"</t>
  </si>
  <si>
    <t>Vintage Tin 4.5"</t>
  </si>
  <si>
    <t>Wine Bottle Planter</t>
  </si>
  <si>
    <t>Wooden Planter 18"</t>
  </si>
  <si>
    <t>Wooden Planter 9"</t>
  </si>
  <si>
    <t>UPC</t>
  </si>
  <si>
    <t>Cost Each</t>
  </si>
  <si>
    <t># per half shelf</t>
  </si>
  <si>
    <t>Log Bowl 7.5" Brown Finish</t>
  </si>
  <si>
    <t>Picture</t>
  </si>
  <si>
    <t>3.5" Succulent (shipped in flats of 6)</t>
  </si>
  <si>
    <t>6" Succulent (shipped in flats of 6)</t>
  </si>
  <si>
    <t>$ per half shelf</t>
  </si>
  <si>
    <t>Standard Items</t>
  </si>
  <si>
    <t>Hanging Planters</t>
  </si>
  <si>
    <t>Cement Planters</t>
  </si>
  <si>
    <t>Ceramic Planters</t>
  </si>
  <si>
    <t>Talavera Planters - Assorted Colors and Patterns</t>
  </si>
  <si>
    <t>Rustic Planters - Assorted Colors</t>
  </si>
  <si>
    <t>24 pieces</t>
  </si>
  <si>
    <t>9 pieces</t>
  </si>
  <si>
    <t>6 pieces</t>
  </si>
  <si>
    <t>Sample Succulent Display Rack</t>
  </si>
  <si>
    <t>Credit Card payment required in before delivery on opening orders.  Net 30 is available for established accounts.</t>
  </si>
  <si>
    <t xml:space="preserve">Visible damage to racks or boxes must be noted with driver at time of delivery.  Claims must be reported within 72 hours of receiving shipment.  </t>
  </si>
  <si>
    <t>We reserve the right to substitute similar items if needed unless specififed by customer.</t>
  </si>
  <si>
    <t>32 pieces</t>
  </si>
  <si>
    <t>1/2 Shelves Ordered</t>
  </si>
  <si>
    <t>1/2 Shelf Cost</t>
  </si>
  <si>
    <t>Qty Per 1/2 Shelf</t>
  </si>
  <si>
    <t>1/2 Shelf Ordered</t>
  </si>
  <si>
    <t>Extended</t>
  </si>
  <si>
    <t>Company Name</t>
  </si>
  <si>
    <t>Shipping Address</t>
  </si>
  <si>
    <t>Street</t>
  </si>
  <si>
    <t>Order Placed By</t>
  </si>
  <si>
    <t>City</t>
  </si>
  <si>
    <t>State</t>
  </si>
  <si>
    <t>Zip</t>
  </si>
  <si>
    <t>Order Date</t>
  </si>
  <si>
    <t>Phone Number</t>
  </si>
  <si>
    <t>Order Summary</t>
  </si>
  <si>
    <t>P.O. Box 187   Greenback, TN 37742</t>
  </si>
  <si>
    <t>Website : www.popesplantfarm.com</t>
  </si>
  <si>
    <t>Ordered By</t>
  </si>
  <si>
    <t>Deliver To:</t>
  </si>
  <si>
    <t>Phone #</t>
  </si>
  <si>
    <t>Must Be Multiple of 8</t>
  </si>
  <si>
    <t>Freight</t>
  </si>
  <si>
    <t>Total</t>
  </si>
  <si>
    <t>Freight %</t>
  </si>
  <si>
    <t>Subtotal</t>
  </si>
  <si>
    <t>Total of half shelves must be a multiple of 8</t>
  </si>
  <si>
    <t>Tel : (865) 977-6942, Fax : (865) 982-7887, Email : succulents@popesplantfarm.com</t>
  </si>
  <si>
    <t>10 pieces</t>
  </si>
  <si>
    <t>Clay / Terra Cotta Items</t>
  </si>
  <si>
    <t>Metal Planters</t>
  </si>
  <si>
    <t>y/n</t>
  </si>
  <si>
    <t>28 pieces</t>
  </si>
  <si>
    <t>14 pieces</t>
  </si>
  <si>
    <t>12 - $4.50
12 - $6.0
8 - $10.00</t>
  </si>
  <si>
    <t>8 pieces</t>
  </si>
  <si>
    <t>Seei Items below</t>
  </si>
  <si>
    <r>
      <t xml:space="preserve">Sonora Hanging Planter - </t>
    </r>
    <r>
      <rPr>
        <sz val="11"/>
        <color theme="1"/>
        <rFont val="Arial"/>
        <family val="2"/>
      </rPr>
      <t xml:space="preserve">3.7" x 3.1" </t>
    </r>
  </si>
  <si>
    <r>
      <t xml:space="preserve">Sonora Hanging Planter - </t>
    </r>
    <r>
      <rPr>
        <sz val="11"/>
        <color theme="1"/>
        <rFont val="Arial"/>
        <family val="2"/>
      </rPr>
      <t>5.5" x 4.5"</t>
    </r>
  </si>
  <si>
    <r>
      <t>8" Woodland Hanging Basket Succulent Combo</t>
    </r>
    <r>
      <rPr>
        <sz val="11"/>
        <color theme="1"/>
        <rFont val="Arial"/>
        <family val="2"/>
      </rPr>
      <t xml:space="preserve"> </t>
    </r>
  </si>
  <si>
    <r>
      <t xml:space="preserve">6" Succulent HB </t>
    </r>
    <r>
      <rPr>
        <sz val="11"/>
        <rFont val="Arial"/>
        <family val="2"/>
      </rPr>
      <t xml:space="preserve">- Assorted single variety baskets.  </t>
    </r>
  </si>
  <si>
    <r>
      <t>Clay Eggnog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 xml:space="preserve">Combo </t>
    </r>
    <r>
      <rPr>
        <sz val="11"/>
        <rFont val="Arial"/>
        <family val="2"/>
      </rPr>
      <t>- 4"</t>
    </r>
  </si>
  <si>
    <r>
      <t>Clay Eggnog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 xml:space="preserve">Combo </t>
    </r>
    <r>
      <rPr>
        <sz val="11"/>
        <rFont val="Arial"/>
        <family val="2"/>
      </rPr>
      <t>- 8"</t>
    </r>
  </si>
  <si>
    <r>
      <t xml:space="preserve">White/Clay Two Tone Cube Combo Half Shelf -          
</t>
    </r>
    <r>
      <rPr>
        <sz val="11"/>
        <color theme="1"/>
        <rFont val="Arial"/>
        <family val="2"/>
      </rPr>
      <t>20 - 2.5" Cubes and 8 - 4.5" Cubes</t>
    </r>
  </si>
  <si>
    <r>
      <rPr>
        <b/>
        <sz val="11"/>
        <rFont val="Arial"/>
        <family val="2"/>
      </rPr>
      <t>Cement Animal Large</t>
    </r>
    <r>
      <rPr>
        <sz val="11"/>
        <rFont val="Arial"/>
        <family val="2"/>
      </rPr>
      <t xml:space="preserve"> (6 assorted styles) -</t>
    </r>
  </si>
  <si>
    <r>
      <rPr>
        <b/>
        <sz val="11"/>
        <rFont val="Arial"/>
        <family val="2"/>
      </rPr>
      <t>Cement Animal Smal</t>
    </r>
    <r>
      <rPr>
        <sz val="11"/>
        <rFont val="Arial"/>
        <family val="2"/>
      </rPr>
      <t>l (6 assorted styles)</t>
    </r>
  </si>
  <si>
    <r>
      <t xml:space="preserve">Cement Animal Combo Half Shelf </t>
    </r>
    <r>
      <rPr>
        <sz val="11"/>
        <color theme="1"/>
        <rFont val="Arial"/>
        <family val="2"/>
      </rPr>
      <t>-  
 6 Large Animals, 10 Small Animals</t>
    </r>
  </si>
  <si>
    <r>
      <t>Cement Moss Tri Pot Large</t>
    </r>
    <r>
      <rPr>
        <sz val="11"/>
        <color theme="1"/>
        <rFont val="Arial"/>
        <family val="2"/>
      </rPr>
      <t xml:space="preserve"> - 8"x5.5"</t>
    </r>
  </si>
  <si>
    <r>
      <t xml:space="preserve">Cement Moss Tri Pot Medium </t>
    </r>
    <r>
      <rPr>
        <sz val="11"/>
        <color theme="1"/>
        <rFont val="Arial"/>
        <family val="2"/>
      </rPr>
      <t xml:space="preserve">- 6"x4.75"x3.75" </t>
    </r>
  </si>
  <si>
    <r>
      <t xml:space="preserve">Cement Moss Tri Pot Half Shelf Combo </t>
    </r>
    <r>
      <rPr>
        <sz val="11"/>
        <color theme="1"/>
        <rFont val="Arial"/>
        <family val="2"/>
      </rPr>
      <t xml:space="preserve"> -
 3 Large and 6 Small</t>
    </r>
  </si>
  <si>
    <r>
      <t>Cement Oval Distressed</t>
    </r>
    <r>
      <rPr>
        <sz val="11"/>
        <color theme="1"/>
        <rFont val="Arial"/>
        <family val="2"/>
      </rPr>
      <t xml:space="preserve"> - 8"x3.5" </t>
    </r>
  </si>
  <si>
    <r>
      <t>Cement Round Distressed</t>
    </r>
    <r>
      <rPr>
        <sz val="11"/>
        <color theme="1"/>
        <rFont val="Arial"/>
        <family val="2"/>
      </rPr>
      <t xml:space="preserve"> - 2.5"x2.5" </t>
    </r>
  </si>
  <si>
    <r>
      <t xml:space="preserve">Cement Round Distressed </t>
    </r>
    <r>
      <rPr>
        <sz val="11"/>
        <color theme="1"/>
        <rFont val="Arial"/>
        <family val="2"/>
      </rPr>
      <t xml:space="preserve">- 4.5"x4" </t>
    </r>
  </si>
  <si>
    <r>
      <t>Cement Round Distressed Combo Half Shelf</t>
    </r>
    <r>
      <rPr>
        <sz val="11"/>
        <color theme="1"/>
        <rFont val="Arial"/>
        <family val="2"/>
      </rPr>
      <t xml:space="preserve"> - 
 18 - 2.5" pots and 6 - 4.5" pots</t>
    </r>
  </si>
  <si>
    <r>
      <t>Cement Round Distressed</t>
    </r>
    <r>
      <rPr>
        <sz val="11"/>
        <color theme="1"/>
        <rFont val="Arial"/>
        <family val="2"/>
      </rPr>
      <t xml:space="preserve"> - 5" x 3.5"</t>
    </r>
  </si>
  <si>
    <r>
      <t xml:space="preserve">Cement Round Distressed </t>
    </r>
    <r>
      <rPr>
        <sz val="11"/>
        <color theme="1"/>
        <rFont val="Arial"/>
        <family val="2"/>
      </rPr>
      <t xml:space="preserve">- 10"x4" </t>
    </r>
  </si>
  <si>
    <r>
      <t>Cement Square Distressed</t>
    </r>
    <r>
      <rPr>
        <sz val="11"/>
        <color theme="1"/>
        <rFont val="Arial"/>
        <family val="2"/>
      </rPr>
      <t xml:space="preserve"> - 6.25"x6.25" </t>
    </r>
  </si>
  <si>
    <r>
      <t xml:space="preserve">Cement Seashell Medium </t>
    </r>
    <r>
      <rPr>
        <sz val="11"/>
        <color theme="1"/>
        <rFont val="Arial"/>
        <family val="2"/>
      </rPr>
      <t>- 9"x7"x6.5"</t>
    </r>
  </si>
  <si>
    <r>
      <t xml:space="preserve">Cement Seashell Small </t>
    </r>
    <r>
      <rPr>
        <sz val="11"/>
        <color theme="1"/>
        <rFont val="Arial"/>
        <family val="2"/>
      </rPr>
      <t>- 6.5"x5"x4.25"</t>
    </r>
  </si>
  <si>
    <r>
      <t>Cement Seashell Combo Half Shelf</t>
    </r>
    <r>
      <rPr>
        <sz val="11"/>
        <color theme="1"/>
        <rFont val="Arial"/>
        <family val="2"/>
      </rPr>
      <t xml:space="preserve"> - 
3 Medium and 6 Small</t>
    </r>
  </si>
  <si>
    <t xml:space="preserve">Cement with Lines Combo 4.5" </t>
  </si>
  <si>
    <r>
      <t xml:space="preserve">Driftwood Oval 2 Tier Cement </t>
    </r>
    <r>
      <rPr>
        <sz val="11"/>
        <color theme="1"/>
        <rFont val="Arial"/>
        <family val="2"/>
      </rPr>
      <t xml:space="preserve">- 11"x7" </t>
    </r>
  </si>
  <si>
    <r>
      <t xml:space="preserve">Driftwood Oval Cement </t>
    </r>
    <r>
      <rPr>
        <sz val="11"/>
        <color theme="1"/>
        <rFont val="Arial"/>
        <family val="2"/>
      </rPr>
      <t xml:space="preserve">- 6"x4" </t>
    </r>
  </si>
  <si>
    <r>
      <t xml:space="preserve">Driftwood Round Cement </t>
    </r>
    <r>
      <rPr>
        <sz val="11"/>
        <color theme="1"/>
        <rFont val="Arial"/>
        <family val="2"/>
      </rPr>
      <t xml:space="preserve">- 5.5"x2.75" </t>
    </r>
  </si>
  <si>
    <r>
      <t>Driftwood Cement Combo Half Shelf</t>
    </r>
    <r>
      <rPr>
        <sz val="11"/>
        <color theme="1"/>
        <rFont val="Arial"/>
        <family val="2"/>
      </rPr>
      <t xml:space="preserve"> -                        
2 Oval 2 Tier, and 4 Oval 6" and 4 Round 5.5"</t>
    </r>
  </si>
  <si>
    <r>
      <t xml:space="preserve">Log Planter Cement Long </t>
    </r>
    <r>
      <rPr>
        <sz val="11"/>
        <color theme="1"/>
        <rFont val="Arial"/>
        <family val="2"/>
      </rPr>
      <t xml:space="preserve">- 20"x6" </t>
    </r>
  </si>
  <si>
    <r>
      <t xml:space="preserve">Log Planter Cement Medium </t>
    </r>
    <r>
      <rPr>
        <sz val="11"/>
        <color theme="1"/>
        <rFont val="Arial"/>
        <family val="2"/>
      </rPr>
      <t>- 14.5" x 5.5"</t>
    </r>
  </si>
  <si>
    <r>
      <t xml:space="preserve">Log Planter Cement Small </t>
    </r>
    <r>
      <rPr>
        <sz val="11"/>
        <color theme="1"/>
        <rFont val="Arial"/>
        <family val="2"/>
      </rPr>
      <t xml:space="preserve">- 9.25"x3" </t>
    </r>
  </si>
  <si>
    <r>
      <t xml:space="preserve">Log Planter Cement Wide </t>
    </r>
    <r>
      <rPr>
        <sz val="11"/>
        <color theme="1"/>
        <rFont val="Arial"/>
        <family val="2"/>
      </rPr>
      <t>- 15" x 9"</t>
    </r>
  </si>
  <si>
    <r>
      <t>Log Planter Combo Half Shelf</t>
    </r>
    <r>
      <rPr>
        <sz val="11"/>
        <color theme="1"/>
        <rFont val="Arial"/>
        <family val="2"/>
      </rPr>
      <t xml:space="preserve"> - 
2 Long and 4 Small</t>
    </r>
  </si>
  <si>
    <t xml:space="preserve">Barcelona Rectangular 5.5" x 3" x 3" </t>
  </si>
  <si>
    <t>Barcelona Round 2.25" x 2.25"</t>
  </si>
  <si>
    <t>Barcelona Square 3" x 3"</t>
  </si>
  <si>
    <t xml:space="preserve">Barcelona Square 4" x 4" </t>
  </si>
  <si>
    <r>
      <t xml:space="preserve">Barcelona Mixed Half Shelf </t>
    </r>
    <r>
      <rPr>
        <sz val="11"/>
        <color theme="1"/>
        <rFont val="Arial"/>
        <family val="2"/>
      </rPr>
      <t>- 
Contains 12 - 2.25" Round, 12 - 3" Square, 
and 8 - 4" Square</t>
    </r>
  </si>
  <si>
    <r>
      <t xml:space="preserve">Rustic Mini Chata </t>
    </r>
    <r>
      <rPr>
        <sz val="11"/>
        <color theme="1"/>
        <rFont val="Arial"/>
        <family val="2"/>
      </rPr>
      <t>- 7" W x 5" H</t>
    </r>
  </si>
  <si>
    <r>
      <t xml:space="preserve">Talavera Combo Half Shelf A - </t>
    </r>
    <r>
      <rPr>
        <sz val="11"/>
        <color theme="1"/>
        <rFont val="Arial"/>
        <family val="2"/>
      </rPr>
      <t xml:space="preserve">
Includes 3 - Mini Traditional, 3 Small Square #1, 1 Small Owl, and 1 Sitting Rabbit</t>
    </r>
  </si>
  <si>
    <r>
      <t xml:space="preserve">Talavera Combo Half Shelf B - </t>
    </r>
    <r>
      <rPr>
        <sz val="11"/>
        <color theme="1"/>
        <rFont val="Arial"/>
        <family val="2"/>
      </rPr>
      <t xml:space="preserve">
Includes 3 - Small Italian Planters, 3 Small Bowls,
1 Hen, 1 Small Frog</t>
    </r>
  </si>
  <si>
    <t>Talavera Planter Assortments</t>
  </si>
  <si>
    <t xml:space="preserve">2" Mini Succulent (shipped in flats of 32) </t>
  </si>
  <si>
    <t xml:space="preserve">Bicolor Nidos Hanging Planter Short </t>
  </si>
  <si>
    <r>
      <t>Talavera Traditional Mini</t>
    </r>
    <r>
      <rPr>
        <sz val="11"/>
        <color theme="1"/>
        <rFont val="Arial"/>
        <family val="2"/>
      </rPr>
      <t xml:space="preserve"> </t>
    </r>
  </si>
  <si>
    <r>
      <t>Talavera Square #1 Small</t>
    </r>
    <r>
      <rPr>
        <sz val="11"/>
        <color theme="1"/>
        <rFont val="Arial"/>
        <family val="2"/>
      </rPr>
      <t xml:space="preserve"> </t>
    </r>
  </si>
  <si>
    <t xml:space="preserve">Talavera Small Owl </t>
  </si>
  <si>
    <t>Talavera Sitting Rabbit</t>
  </si>
  <si>
    <r>
      <t>Talavera Italian Small</t>
    </r>
    <r>
      <rPr>
        <sz val="11"/>
        <color theme="1"/>
        <rFont val="Arial"/>
        <family val="2"/>
      </rPr>
      <t xml:space="preserve"> </t>
    </r>
  </si>
  <si>
    <t xml:space="preserve">Talavera Bowl Small </t>
  </si>
  <si>
    <r>
      <t>Talavera Hen</t>
    </r>
    <r>
      <rPr>
        <sz val="11"/>
        <color theme="1"/>
        <rFont val="Arial"/>
        <family val="2"/>
      </rPr>
      <t xml:space="preserve"> </t>
    </r>
  </si>
  <si>
    <t xml:space="preserve">Talavera Small Frog </t>
  </si>
  <si>
    <t>2" Mini Succulent (shipped as 2 flats of 32) - Assorted varieties.</t>
  </si>
  <si>
    <t>3.5" Succulent (shipped as 6 flats of 6)</t>
  </si>
  <si>
    <t>8 - 4" 
6 - 5.5"</t>
  </si>
  <si>
    <t>Succulent Greenhouse:</t>
  </si>
  <si>
    <t>736 Alcoa Trail, Maryville TN 37804</t>
  </si>
  <si>
    <t>Email: succulents@popesplantfarm.com</t>
  </si>
  <si>
    <t>Main Office:</t>
  </si>
  <si>
    <t>PO Box 187 Greenback, TN 37742</t>
  </si>
  <si>
    <t>Website: www.popesplantfarm.som</t>
  </si>
  <si>
    <t>Succulents - Rack Form</t>
  </si>
  <si>
    <t>Online Orders www.ppfsucculents.com / Will Pope - will@popesplantfarm.com
Office - Claudia Sebring - claudia@popesplantfarm.com / Sales - Sara Melton - smelton@popesplantfarm.com</t>
  </si>
  <si>
    <t>Email orders to succulents@popesplantfarm.com or order online at www.ppfsucculents.com</t>
  </si>
  <si>
    <t>Assorted 2.5" Succulent Combos</t>
  </si>
  <si>
    <t>y</t>
  </si>
  <si>
    <t>Tel: (865) 977-6942 Fax (865) 982-7887</t>
  </si>
  <si>
    <t>5" Aloe (shipped in flats of 8)</t>
  </si>
  <si>
    <t xml:space="preserve"> Terra Cotta Heart 4"</t>
  </si>
  <si>
    <t>White/Clay Two Tone Cube 2.5"</t>
  </si>
  <si>
    <t>White/Clay Two Tone Cube 4.5"</t>
  </si>
  <si>
    <t>Grey Cement Tile 4.5"</t>
  </si>
  <si>
    <t>Hypertufa Cement Round 4.5"</t>
  </si>
  <si>
    <t>Hypertufa Cement Round 6.5"</t>
  </si>
  <si>
    <t>Hypertufa Cement Trough - 12" x 5.5" x 4"</t>
  </si>
  <si>
    <t>Blue Embossed Round 4.5"</t>
  </si>
  <si>
    <t>Blue Embossed Round 6.5"</t>
  </si>
  <si>
    <t>Washed Tin Planter 8"</t>
  </si>
  <si>
    <t>6" Whiskey Barrel Planter</t>
  </si>
  <si>
    <t>Terra Cotta Heart 4"</t>
  </si>
  <si>
    <t xml:space="preserve"> Ancient Art Round 4.5" - 4.5" x 4"</t>
  </si>
  <si>
    <t>Bicolor Nidos Bowl 7"</t>
  </si>
  <si>
    <t>Nidos Ball Hanging Planter - 4.75"</t>
  </si>
  <si>
    <t>Nidos Hanging Planter Solid - 4"</t>
  </si>
  <si>
    <t>Flower Garden Cement Rd - 3"</t>
  </si>
  <si>
    <t>Flower Garden Cement Rd - 5.5"</t>
  </si>
  <si>
    <t xml:space="preserve">Hazel Pot with Handle - 4" </t>
  </si>
  <si>
    <t xml:space="preserve">Hazel Pot with Handle - 6" </t>
  </si>
  <si>
    <t xml:space="preserve">Mountain Meadow Square 6.5" </t>
  </si>
  <si>
    <r>
      <t>Mountain Meadow Square 4.5"</t>
    </r>
    <r>
      <rPr>
        <sz val="11"/>
        <color theme="1"/>
        <rFont val="Arial"/>
        <family val="2"/>
      </rPr>
      <t xml:space="preserve"> </t>
    </r>
  </si>
  <si>
    <r>
      <t>Mountain Meadow Combo Half Shelf</t>
    </r>
    <r>
      <rPr>
        <sz val="11"/>
        <color theme="1"/>
        <rFont val="Arial"/>
        <family val="2"/>
      </rPr>
      <t xml:space="preserve"> -                                 8  - 4.25" and 6 - 6.5" planters</t>
    </r>
  </si>
  <si>
    <t>16 pieces</t>
  </si>
  <si>
    <t>20 - $4.50
8 - $9.00</t>
  </si>
  <si>
    <t>Cement Rectangle Distressed - 10" x 4" x 4"</t>
  </si>
  <si>
    <t xml:space="preserve">Champaign Square 4" </t>
  </si>
  <si>
    <t>Champaign Square 5.5"</t>
  </si>
  <si>
    <t>Champaign Square Combo Half Shelf - 
8 - 4" pots and 6 - 5.5" pots</t>
  </si>
  <si>
    <t>Ancient Art Round 8" x 3.5"</t>
  </si>
  <si>
    <t>each weight</t>
  </si>
  <si>
    <t>HS weight</t>
  </si>
  <si>
    <t>order weight</t>
  </si>
  <si>
    <t>Total Weight</t>
  </si>
  <si>
    <r>
      <t xml:space="preserve">Sonora Hanging Planter - </t>
    </r>
    <r>
      <rPr>
        <sz val="10"/>
        <color theme="1"/>
        <rFont val="Arial"/>
        <family val="2"/>
      </rPr>
      <t>3.7" x 3.1" - with cable hanger,  Grey and Black assortment</t>
    </r>
  </si>
  <si>
    <r>
      <t xml:space="preserve">Sonora Hanging Planter - </t>
    </r>
    <r>
      <rPr>
        <sz val="10"/>
        <color theme="1"/>
        <rFont val="Arial"/>
        <family val="2"/>
      </rPr>
      <t>5.5" x 4.5" - with cable hanger, Grey and Black assortment</t>
    </r>
  </si>
  <si>
    <r>
      <t xml:space="preserve">6" Succulent HB </t>
    </r>
    <r>
      <rPr>
        <sz val="10"/>
        <rFont val="Arial"/>
        <family val="2"/>
      </rPr>
      <t xml:space="preserve">- Assorted single variety baskets.  </t>
    </r>
  </si>
  <si>
    <r>
      <rPr>
        <b/>
        <sz val="10"/>
        <rFont val="Arial"/>
        <family val="2"/>
      </rPr>
      <t>Cement Animal Large</t>
    </r>
    <r>
      <rPr>
        <sz val="10"/>
        <rFont val="Arial"/>
        <family val="2"/>
      </rPr>
      <t xml:space="preserve"> (6 assorted styles) - Bird, Frog, Hedgehog, Rabbit, Snail and Turtle</t>
    </r>
  </si>
  <si>
    <r>
      <rPr>
        <b/>
        <sz val="10"/>
        <rFont val="Arial"/>
        <family val="2"/>
      </rPr>
      <t>Cement Animal Smal</t>
    </r>
    <r>
      <rPr>
        <sz val="10"/>
        <rFont val="Arial"/>
        <family val="2"/>
      </rPr>
      <t>l (6 assorted styles) - Bird, Frog, Hedgehog, Rabbit, Snail and Turtle</t>
    </r>
  </si>
  <si>
    <r>
      <t xml:space="preserve">Cement Animal Combo Half Shelf </t>
    </r>
    <r>
      <rPr>
        <sz val="10"/>
        <color theme="1"/>
        <rFont val="Arial"/>
        <family val="2"/>
      </rPr>
      <t>-  
 6 Large Animals, 10 Small Animals</t>
    </r>
  </si>
  <si>
    <r>
      <t>Cement Round Distressed</t>
    </r>
    <r>
      <rPr>
        <sz val="10"/>
        <color theme="1"/>
        <rFont val="Arial"/>
        <family val="2"/>
      </rPr>
      <t xml:space="preserve"> - 2.5"x2.5" </t>
    </r>
  </si>
  <si>
    <r>
      <t>Cement Round Distressed Combo Half Shelf</t>
    </r>
    <r>
      <rPr>
        <sz val="10"/>
        <color theme="1"/>
        <rFont val="Arial"/>
        <family val="2"/>
      </rPr>
      <t xml:space="preserve"> - 
 18 - 2.5" pots and 6 - 4.5" pots</t>
    </r>
  </si>
  <si>
    <r>
      <t>Cement Round Distressed</t>
    </r>
    <r>
      <rPr>
        <sz val="10"/>
        <color theme="1"/>
        <rFont val="Arial"/>
        <family val="2"/>
      </rPr>
      <t xml:space="preserve"> - 5" x 3.5"</t>
    </r>
  </si>
  <si>
    <r>
      <t>Cement Square Distressed</t>
    </r>
    <r>
      <rPr>
        <sz val="10"/>
        <color theme="1"/>
        <rFont val="Arial"/>
        <family val="2"/>
      </rPr>
      <t xml:space="preserve"> - 6.25"x6.25" </t>
    </r>
  </si>
  <si>
    <r>
      <t xml:space="preserve">Cement Seashell Medium </t>
    </r>
    <r>
      <rPr>
        <sz val="10"/>
        <color theme="1"/>
        <rFont val="Arial"/>
        <family val="2"/>
      </rPr>
      <t>- 9"x7"x6.5"</t>
    </r>
  </si>
  <si>
    <r>
      <t xml:space="preserve">Cement Seashell Small </t>
    </r>
    <r>
      <rPr>
        <sz val="10"/>
        <color theme="1"/>
        <rFont val="Arial"/>
        <family val="2"/>
      </rPr>
      <t>- 6.5"x5"x4.25"</t>
    </r>
  </si>
  <si>
    <r>
      <t>Cement Seashell Combo Half Shelf</t>
    </r>
    <r>
      <rPr>
        <sz val="10"/>
        <color theme="1"/>
        <rFont val="Arial"/>
        <family val="2"/>
      </rPr>
      <t xml:space="preserve"> - 
3 Medium and 6 Small</t>
    </r>
  </si>
  <si>
    <r>
      <t xml:space="preserve">Cement with Lines Combo 4.5" - </t>
    </r>
    <r>
      <rPr>
        <sz val="10"/>
        <color theme="1"/>
        <rFont val="Arial"/>
        <family val="2"/>
      </rPr>
      <t>assortment of 3 colors; grey, green, rust</t>
    </r>
  </si>
  <si>
    <r>
      <t xml:space="preserve">Log Planter Cement Long </t>
    </r>
    <r>
      <rPr>
        <sz val="10"/>
        <color theme="1"/>
        <rFont val="Arial"/>
        <family val="2"/>
      </rPr>
      <t xml:space="preserve">- 20"x6" </t>
    </r>
  </si>
  <si>
    <r>
      <t xml:space="preserve">Log Planter Cement Wide </t>
    </r>
    <r>
      <rPr>
        <sz val="10"/>
        <color theme="1"/>
        <rFont val="Arial"/>
        <family val="2"/>
      </rPr>
      <t>- 15" x 9"</t>
    </r>
  </si>
  <si>
    <r>
      <t>8" Woodland Hanging Basket Succulent Combo</t>
    </r>
    <r>
      <rPr>
        <sz val="10"/>
        <color theme="1"/>
        <rFont val="Arial"/>
        <family val="2"/>
      </rPr>
      <t xml:space="preserve"> - 
with chain hanger</t>
    </r>
  </si>
  <si>
    <r>
      <t xml:space="preserve">Rustic Mini Chata </t>
    </r>
    <r>
      <rPr>
        <sz val="10"/>
        <color theme="1"/>
        <rFont val="Arial"/>
        <family val="2"/>
      </rPr>
      <t>- 7" W x 5" H</t>
    </r>
  </si>
  <si>
    <r>
      <t>Talavera Traditional Mini</t>
    </r>
    <r>
      <rPr>
        <sz val="10"/>
        <color theme="1"/>
        <rFont val="Arial"/>
        <family val="2"/>
      </rPr>
      <t xml:space="preserve"> - 
5.25" W x 5" H</t>
    </r>
  </si>
  <si>
    <r>
      <t>Talavera Square #1 Small</t>
    </r>
    <r>
      <rPr>
        <sz val="10"/>
        <color theme="1"/>
        <rFont val="Arial"/>
        <family val="2"/>
      </rPr>
      <t xml:space="preserve"> - 
3.5" x 3.5"</t>
    </r>
  </si>
  <si>
    <r>
      <t xml:space="preserve">Talavera Small Owl - 
</t>
    </r>
    <r>
      <rPr>
        <sz val="10"/>
        <color theme="1"/>
        <rFont val="Arial"/>
        <family val="2"/>
      </rPr>
      <t>6.5" L x 6.5" W x 4.5" H</t>
    </r>
  </si>
  <si>
    <r>
      <t xml:space="preserve">Talavera Sitting Rabbit - 
</t>
    </r>
    <r>
      <rPr>
        <sz val="10"/>
        <color theme="1"/>
        <rFont val="Arial"/>
        <family val="2"/>
      </rPr>
      <t>10" L x 8" W x 11" H</t>
    </r>
  </si>
  <si>
    <r>
      <t>Talavera Italian Small</t>
    </r>
    <r>
      <rPr>
        <sz val="10"/>
        <color theme="1"/>
        <rFont val="Arial"/>
        <family val="2"/>
      </rPr>
      <t xml:space="preserve"> - 
6.5" W x 5.25" H</t>
    </r>
  </si>
  <si>
    <r>
      <t xml:space="preserve">Talavera Bowl Small </t>
    </r>
    <r>
      <rPr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5</t>
    </r>
    <r>
      <rPr>
        <b/>
        <sz val="10"/>
        <color theme="1"/>
        <rFont val="Arial"/>
        <family val="2"/>
      </rPr>
      <t xml:space="preserve">" </t>
    </r>
    <r>
      <rPr>
        <sz val="10"/>
        <color theme="1"/>
        <rFont val="Arial"/>
        <family val="2"/>
      </rPr>
      <t>W x 3" H</t>
    </r>
  </si>
  <si>
    <r>
      <t>Talavera Hen</t>
    </r>
    <r>
      <rPr>
        <sz val="10"/>
        <color theme="1"/>
        <rFont val="Arial"/>
        <family val="2"/>
      </rPr>
      <t xml:space="preserve"> - 
11" L x 8" W x 10..25" H</t>
    </r>
  </si>
  <si>
    <r>
      <t xml:space="preserve">Talavera Small Frog - 
</t>
    </r>
    <r>
      <rPr>
        <sz val="10"/>
        <color theme="1"/>
        <rFont val="Arial"/>
        <family val="2"/>
      </rPr>
      <t>9.5" L x 8.5" W x 6.5" H</t>
    </r>
  </si>
  <si>
    <t>5" Aloe Vera (shipped as 2 flats of 8)</t>
  </si>
  <si>
    <t>6" Whiskey Barrel Planter (plastic)</t>
  </si>
  <si>
    <r>
      <t>Clay Eggnog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Combo </t>
    </r>
    <r>
      <rPr>
        <sz val="10"/>
        <rFont val="Arial"/>
        <family val="2"/>
      </rPr>
      <t>- 4"</t>
    </r>
  </si>
  <si>
    <r>
      <t xml:space="preserve">
Clay Eggnog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 xml:space="preserve">Combo </t>
    </r>
    <r>
      <rPr>
        <sz val="10"/>
        <rFont val="Arial"/>
        <family val="2"/>
      </rPr>
      <t>- 8"</t>
    </r>
  </si>
  <si>
    <t>6 - $15.00 
10 - $9.00</t>
  </si>
  <si>
    <t>2 - $27.00  
8 - $9.50</t>
  </si>
  <si>
    <t>3 - $22.00    6 - $13.30</t>
  </si>
  <si>
    <t>3 - $22.00   
6 - $13.30</t>
  </si>
  <si>
    <r>
      <t>Log Planter Combo Half Shelf</t>
    </r>
    <r>
      <rPr>
        <sz val="10"/>
        <color theme="1"/>
        <rFont val="Arial"/>
        <family val="2"/>
      </rPr>
      <t xml:space="preserve"> - 
2 Long and 4 Small</t>
    </r>
  </si>
  <si>
    <t>2 - $37.00  
4 - $15.00</t>
  </si>
  <si>
    <t>Succulent Plug Tray (50 plugs per tray)</t>
  </si>
  <si>
    <t>Succulent Plug Tray</t>
  </si>
  <si>
    <t>8" Whiskey Barrel Planter</t>
  </si>
  <si>
    <t>8" Savannah Planter</t>
  </si>
  <si>
    <t>10" Whitney Planter</t>
  </si>
  <si>
    <t>10" Corinthian Trough</t>
  </si>
  <si>
    <t>10" Moroccan Bowl</t>
  </si>
  <si>
    <t xml:space="preserve"> Ancient Art Round 6.5" - 6.5" x 3"</t>
  </si>
  <si>
    <t xml:space="preserve"> Ancient Art Round 8" - 8" x 3.5"</t>
  </si>
  <si>
    <t xml:space="preserve">Flower Garden Cement Rd - 5.5" x 3" - 
</t>
  </si>
  <si>
    <t xml:space="preserve"> Champaign Square 5.5"</t>
  </si>
  <si>
    <r>
      <t xml:space="preserve">Champaign Square Combo Half Shelf - 
</t>
    </r>
    <r>
      <rPr>
        <sz val="10"/>
        <color theme="1"/>
        <rFont val="Arial"/>
        <family val="2"/>
      </rPr>
      <t>8 - 4" pots and 6 - 5.5" pots</t>
    </r>
  </si>
  <si>
    <t>Etched Geo Pot 5"</t>
  </si>
  <si>
    <t>Etched Geo Pot 8"</t>
  </si>
  <si>
    <t>Greenbrier Pot 7"</t>
  </si>
  <si>
    <t>Jikka Cylinder 5"</t>
  </si>
  <si>
    <t>Ellis Color Pot 2.5"</t>
  </si>
  <si>
    <t>Ellis Color Pot 6.5"</t>
  </si>
  <si>
    <t>Ship Date</t>
  </si>
  <si>
    <t>Email</t>
  </si>
  <si>
    <t xml:space="preserve">6" Succulent (shipped as 2 flats of 6)
</t>
  </si>
  <si>
    <t>Wine Bottle Planter (ND)</t>
  </si>
  <si>
    <t>18" Corinthian Trough</t>
  </si>
  <si>
    <t xml:space="preserve">Ancient Art Round 5" x 4"
</t>
  </si>
  <si>
    <t xml:space="preserve">Ancient Art Round 6.5" x 3"
</t>
  </si>
  <si>
    <t xml:space="preserve">Etched Geo Pot 5"
</t>
  </si>
  <si>
    <t xml:space="preserve">Etched Geo Pot 8"
</t>
  </si>
  <si>
    <t xml:space="preserve">Greenbrier Pot 7"
</t>
  </si>
  <si>
    <r>
      <t xml:space="preserve"> Hazel Pot with Handle - 4"  </t>
    </r>
    <r>
      <rPr>
        <sz val="10"/>
        <color theme="1"/>
        <rFont val="Arial"/>
        <family val="2"/>
      </rPr>
      <t>Four color assortment</t>
    </r>
  </si>
  <si>
    <r>
      <t xml:space="preserve">Hazel Pot with Handle - 6" </t>
    </r>
    <r>
      <rPr>
        <sz val="10"/>
        <color theme="1"/>
        <rFont val="Arial"/>
        <family val="2"/>
      </rPr>
      <t>Four Color Assortment</t>
    </r>
  </si>
  <si>
    <t xml:space="preserve">Jikka Cylinder 5"
</t>
  </si>
  <si>
    <t>Bi-Color Nidos Bowl 7"</t>
  </si>
  <si>
    <t xml:space="preserve">Ellis Color Pot 2.5"
</t>
  </si>
  <si>
    <t xml:space="preserve">Ellis Color Pot 6.5"
</t>
  </si>
  <si>
    <t>Creekside Square 5"</t>
  </si>
  <si>
    <t>Diamond Bowl 5"</t>
  </si>
  <si>
    <t>Rustic Mini Animals - Includes 3 each of Mini Pig, Small Rabbit, Turtle #1, and Mini Owl</t>
  </si>
  <si>
    <t>Rustic Mini Assortment - 3 each of Mini Pig, Small Rabbit, Turtle #1, and Mini Owl</t>
  </si>
  <si>
    <r>
      <t xml:space="preserve">Bicolor Nidos Hanging Planter Short - (ND)
</t>
    </r>
    <r>
      <rPr>
        <sz val="10"/>
        <color theme="1"/>
        <rFont val="Arial"/>
        <family val="2"/>
      </rPr>
      <t>4.25" x 5.25" with cable hanger, ships as assorted colors; blue, mint, yellow, coral, grey, and white</t>
    </r>
  </si>
  <si>
    <r>
      <t xml:space="preserve">Nidos Ball Hanging Planters - (ND)
 </t>
    </r>
    <r>
      <rPr>
        <sz val="10"/>
        <color theme="1"/>
        <rFont val="Arial"/>
        <family val="2"/>
      </rPr>
      <t>4.75" x 4.75"  with cable hanger, assortment of black and grey.</t>
    </r>
  </si>
  <si>
    <r>
      <t xml:space="preserve">Nidos Hanging Planter Solid- (ND)
</t>
    </r>
    <r>
      <rPr>
        <sz val="10"/>
        <color theme="1"/>
        <rFont val="Arial"/>
        <family val="2"/>
      </rPr>
      <t>4" wide -  with cable hanger, ships as assorted colors; black, white, grey.</t>
    </r>
  </si>
  <si>
    <t>White/Clay Two Tone Cube 2.5" (ND)</t>
  </si>
  <si>
    <t>White/Clay Two Tone Cube 4.5" (ND)</t>
  </si>
  <si>
    <r>
      <t xml:space="preserve">White/Clay Two Tone Cube Combo Half Shelf -          </t>
    </r>
    <r>
      <rPr>
        <sz val="10"/>
        <color theme="1"/>
        <rFont val="Arial"/>
        <family val="2"/>
      </rPr>
      <t>20 - 2.5" Cubes and 8 - 4.5" Cubes</t>
    </r>
    <r>
      <rPr>
        <b/>
        <sz val="10"/>
        <color theme="1"/>
        <rFont val="Arial"/>
        <family val="2"/>
      </rPr>
      <t xml:space="preserve">  (ND)</t>
    </r>
  </si>
  <si>
    <r>
      <t>Cement Moss Tri Pot Large</t>
    </r>
    <r>
      <rPr>
        <sz val="10"/>
        <color theme="1"/>
        <rFont val="Arial"/>
        <family val="2"/>
      </rPr>
      <t xml:space="preserve"> -  (ND) 8"x5.5"</t>
    </r>
  </si>
  <si>
    <r>
      <t xml:space="preserve">Cement Moss Tri Pot Medium </t>
    </r>
    <r>
      <rPr>
        <sz val="10"/>
        <color theme="1"/>
        <rFont val="Arial"/>
        <family val="2"/>
      </rPr>
      <t xml:space="preserve">- (ND) 6"x4.75"x3.75" </t>
    </r>
  </si>
  <si>
    <r>
      <t xml:space="preserve">Cement Moss Tri Pot Half Shelf Combo </t>
    </r>
    <r>
      <rPr>
        <sz val="10"/>
        <color theme="1"/>
        <rFont val="Arial"/>
        <family val="2"/>
      </rPr>
      <t xml:space="preserve"> - (ND)
 3 Large and 6 Small</t>
    </r>
  </si>
  <si>
    <r>
      <t>Cement Oval Distressed</t>
    </r>
    <r>
      <rPr>
        <sz val="10"/>
        <color theme="1"/>
        <rFont val="Arial"/>
        <family val="2"/>
      </rPr>
      <t xml:space="preserve"> - (ND) 8"x3.5" </t>
    </r>
  </si>
  <si>
    <r>
      <t>Cement Rectangle Distressed</t>
    </r>
    <r>
      <rPr>
        <sz val="10"/>
        <color theme="1"/>
        <rFont val="Arial"/>
        <family val="2"/>
      </rPr>
      <t xml:space="preserve"> -  (ND) 10" x 4" x 4"</t>
    </r>
  </si>
  <si>
    <r>
      <t xml:space="preserve">Cement Round Distressed </t>
    </r>
    <r>
      <rPr>
        <sz val="10"/>
        <color theme="1"/>
        <rFont val="Arial"/>
        <family val="2"/>
      </rPr>
      <t xml:space="preserve">- (ND) 4.5"x4" </t>
    </r>
  </si>
  <si>
    <r>
      <t xml:space="preserve">Cement Round Distressed </t>
    </r>
    <r>
      <rPr>
        <sz val="10"/>
        <color theme="1"/>
        <rFont val="Arial"/>
        <family val="2"/>
      </rPr>
      <t xml:space="preserve">- (ND) 10"x4" </t>
    </r>
  </si>
  <si>
    <r>
      <t>Driftwood Oval 2 Tier Cement - (ND)</t>
    </r>
    <r>
      <rPr>
        <sz val="10"/>
        <color theme="1"/>
        <rFont val="Arial"/>
        <family val="2"/>
      </rPr>
      <t xml:space="preserve"> 11"x7" </t>
    </r>
  </si>
  <si>
    <r>
      <t>Driftwood Oval Cement - (ND)</t>
    </r>
    <r>
      <rPr>
        <sz val="10"/>
        <color theme="1"/>
        <rFont val="Arial"/>
        <family val="2"/>
      </rPr>
      <t xml:space="preserve"> 6"x4" </t>
    </r>
  </si>
  <si>
    <r>
      <t>Driftwood Round Cement - (ND)</t>
    </r>
    <r>
      <rPr>
        <sz val="10"/>
        <color theme="1"/>
        <rFont val="Arial"/>
        <family val="2"/>
      </rPr>
      <t xml:space="preserve"> 5.5"x2.75" </t>
    </r>
  </si>
  <si>
    <r>
      <t>Driftwood Cement Combo Half Shelf</t>
    </r>
    <r>
      <rPr>
        <sz val="10"/>
        <color theme="1"/>
        <rFont val="Arial"/>
        <family val="2"/>
      </rPr>
      <t xml:space="preserve"> -  (ND)
2 Oval 2 Tier, and 4 Oval 6" and 4 Round 5.5"</t>
    </r>
  </si>
  <si>
    <r>
      <t xml:space="preserve">Log Planter Cement Medium </t>
    </r>
    <r>
      <rPr>
        <sz val="10"/>
        <color theme="1"/>
        <rFont val="Arial"/>
        <family val="2"/>
      </rPr>
      <t>- (ND) 14.5" x 5.5"</t>
    </r>
  </si>
  <si>
    <r>
      <t xml:space="preserve">Log Planter Cement Small </t>
    </r>
    <r>
      <rPr>
        <sz val="10"/>
        <color theme="1"/>
        <rFont val="Arial"/>
        <family val="2"/>
      </rPr>
      <t xml:space="preserve">- (ND) 9.25"x3" </t>
    </r>
  </si>
  <si>
    <r>
      <t xml:space="preserve">Barcelona Rectangular 5.5" x 3" x 3" - (ND) </t>
    </r>
    <r>
      <rPr>
        <sz val="10"/>
        <color theme="1"/>
        <rFont val="Arial"/>
        <family val="2"/>
      </rPr>
      <t xml:space="preserve">
6 assorted colors/styles</t>
    </r>
  </si>
  <si>
    <r>
      <t xml:space="preserve">Barcelona Round 2.25" x 2.25" - (ND) 
</t>
    </r>
    <r>
      <rPr>
        <sz val="10"/>
        <color theme="1"/>
        <rFont val="Arial"/>
        <family val="2"/>
      </rPr>
      <t>6 assorted colors/styles</t>
    </r>
  </si>
  <si>
    <r>
      <t xml:space="preserve">Barcelona Square 3" x 3"  - (ND) 
</t>
    </r>
    <r>
      <rPr>
        <sz val="10"/>
        <color theme="1"/>
        <rFont val="Arial"/>
        <family val="2"/>
      </rPr>
      <t>6 assorted colors/styles</t>
    </r>
  </si>
  <si>
    <r>
      <t xml:space="preserve">Barcelona Square 4" x 4" - (ND) 
</t>
    </r>
    <r>
      <rPr>
        <sz val="10"/>
        <color theme="1"/>
        <rFont val="Arial"/>
        <family val="2"/>
      </rPr>
      <t>6 assorted colors/styles</t>
    </r>
  </si>
  <si>
    <r>
      <t xml:space="preserve">Barcelona Mixed Half Shelf </t>
    </r>
    <r>
      <rPr>
        <sz val="10"/>
        <color theme="1"/>
        <rFont val="Arial"/>
        <family val="2"/>
      </rPr>
      <t xml:space="preserve">- </t>
    </r>
    <r>
      <rPr>
        <b/>
        <sz val="10"/>
        <color theme="1"/>
        <rFont val="Arial"/>
        <family val="2"/>
      </rPr>
      <t>(ND)</t>
    </r>
    <r>
      <rPr>
        <sz val="10"/>
        <color theme="1"/>
        <rFont val="Arial"/>
        <family val="2"/>
      </rPr>
      <t xml:space="preserve">
Contains 12 - 2.25" Round, 12 - 3" Square, 
and 8 - 4" Square</t>
    </r>
  </si>
  <si>
    <r>
      <t>Mountain Meadow Square 4.5"</t>
    </r>
    <r>
      <rPr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(ND)</t>
    </r>
    <r>
      <rPr>
        <sz val="10"/>
        <color theme="1"/>
        <rFont val="Arial"/>
        <family val="2"/>
      </rPr>
      <t xml:space="preserve"> ships as assorted colors; green, orange, yellow, and white</t>
    </r>
  </si>
  <si>
    <r>
      <t xml:space="preserve">Mountain Meadow Square 6.5" - (ND) ships as </t>
    </r>
    <r>
      <rPr>
        <sz val="10"/>
        <color theme="1"/>
        <rFont val="Arial"/>
        <family val="2"/>
      </rPr>
      <t>assorted colors; green, orange, yellow, and white</t>
    </r>
  </si>
  <si>
    <r>
      <t>Mountain Meadow Combo Half Shelf</t>
    </r>
    <r>
      <rPr>
        <sz val="10"/>
        <color theme="1"/>
        <rFont val="Arial"/>
        <family val="2"/>
      </rPr>
      <t xml:space="preserve"> - </t>
    </r>
    <r>
      <rPr>
        <sz val="10"/>
        <rFont val="Arial"/>
        <family val="2"/>
      </rPr>
      <t>(ND)</t>
    </r>
    <r>
      <rPr>
        <sz val="10"/>
        <color theme="1"/>
        <rFont val="Arial"/>
        <family val="2"/>
      </rPr>
      <t xml:space="preserve">                                8  - 4.25" and 6 - 6.5" planters</t>
    </r>
  </si>
  <si>
    <r>
      <t xml:space="preserve">Talavera Combo Half Shelf A - </t>
    </r>
    <r>
      <rPr>
        <sz val="10"/>
        <color theme="1"/>
        <rFont val="Arial"/>
        <family val="2"/>
      </rPr>
      <t xml:space="preserve">
Includes 3 - Mini Traditional, 3 Small Square #1, 1 Small Owl, and 1 Sitting Rabbit</t>
    </r>
    <r>
      <rPr>
        <b/>
        <sz val="10"/>
        <color theme="1"/>
        <rFont val="Arial"/>
        <family val="2"/>
      </rPr>
      <t xml:space="preserve">
</t>
    </r>
  </si>
  <si>
    <r>
      <t xml:space="preserve">Talavera Combo Half Shelf B - </t>
    </r>
    <r>
      <rPr>
        <sz val="10"/>
        <color theme="1"/>
        <rFont val="Arial"/>
        <family val="2"/>
      </rPr>
      <t xml:space="preserve">
Includes 3 - Small Italian Planters, 3 Small Bowls,
1 Hen, 1 Small Frog</t>
    </r>
    <r>
      <rPr>
        <b/>
        <sz val="10"/>
        <color theme="1"/>
        <rFont val="Arial"/>
        <family val="2"/>
      </rPr>
      <t xml:space="preserve">
</t>
    </r>
  </si>
  <si>
    <t>Each rack has 4 shelves.    *     Choose 8 of the half shelf options below to fill one rack.    *    Racks Must Ship Full.</t>
  </si>
  <si>
    <r>
      <t xml:space="preserve">White Oval 9" - </t>
    </r>
    <r>
      <rPr>
        <sz val="10"/>
        <color theme="1"/>
        <rFont val="Arial"/>
        <family val="2"/>
      </rPr>
      <t>3 Patterns</t>
    </r>
  </si>
  <si>
    <t>White Oval 9"</t>
  </si>
  <si>
    <t>8" Whiskey Barrel Planter (plastic)</t>
  </si>
  <si>
    <t xml:space="preserve"> Terra Cotta Heart 6"</t>
  </si>
  <si>
    <t>Terra Cotta Heart 6"</t>
  </si>
  <si>
    <r>
      <t>Rustic Rabbit Large</t>
    </r>
    <r>
      <rPr>
        <sz val="10"/>
        <color theme="1"/>
        <rFont val="Arial"/>
        <family val="2"/>
      </rPr>
      <t xml:space="preserve"> - 11" L x 8.5" W x 7.5" H</t>
    </r>
  </si>
  <si>
    <r>
      <t>Rustic Rabbit Small</t>
    </r>
    <r>
      <rPr>
        <sz val="10"/>
        <color theme="1"/>
        <rFont val="Arial"/>
        <family val="2"/>
      </rPr>
      <t xml:space="preserve"> - 8" L x 5.5" W x 5.75" H</t>
    </r>
  </si>
  <si>
    <t>Rustic Rabbit Large</t>
  </si>
  <si>
    <t>Rustic Rabbit Small</t>
  </si>
  <si>
    <t>Available only as part of combo half shelf A.  To order seperately use box form.</t>
  </si>
  <si>
    <t>Available only as part of combo half shelf B.  To order seperately use box form.</t>
  </si>
  <si>
    <t>n</t>
  </si>
  <si>
    <t xml:space="preserve">All shipments are FOB Maryville, Tennessee.  All racks must ship with full shelves - 4 shelves (8 - 1/2 shelves).  Minimum order is $600.00.  If combining racks with boxed items you must have a minimum of 6 boxes and the shelves on the rack still must be full.  Customer must be able to accept a semi and have a forklift to unload at time of delivery.                         </t>
  </si>
  <si>
    <t xml:space="preserve">8" Savannah Planter
</t>
  </si>
  <si>
    <r>
      <t xml:space="preserve">10" Whitney Planter
</t>
    </r>
    <r>
      <rPr>
        <sz val="10"/>
        <color theme="1"/>
        <rFont val="Arial"/>
        <family val="2"/>
      </rPr>
      <t>(planter color will be antique stone instead of bronze)</t>
    </r>
  </si>
  <si>
    <t>8" Coco Succulent Hanging Basket Combo - with rigid wire hanger</t>
  </si>
  <si>
    <t>8" Coco Succulent Hanging Basket Combo</t>
  </si>
  <si>
    <t>Saratoga Round 6" - 6" x 3"</t>
  </si>
  <si>
    <t>Pumpkin Planters</t>
  </si>
  <si>
    <t xml:space="preserve">Ceramic Pumpkin Orange 6" - </t>
  </si>
  <si>
    <t>NEW! - Ceramic Pumpkin Orange 4.5"</t>
  </si>
  <si>
    <t xml:space="preserve">NEW! - Ceramic Pumpkin White 5" - </t>
  </si>
  <si>
    <t xml:space="preserve">NEW! - Ceramic Pumpkin White 6.5" - </t>
  </si>
  <si>
    <t>Skull Planters 4"</t>
  </si>
  <si>
    <t>Ebony Art 4.5"</t>
  </si>
  <si>
    <t>Stone Age Cement 4"</t>
  </si>
  <si>
    <t xml:space="preserve">Creekside Square 5"
</t>
  </si>
  <si>
    <t xml:space="preserve">Diamond Bowl 5"
</t>
  </si>
  <si>
    <t>Ceramic Cat 4"</t>
  </si>
  <si>
    <t>Ceramic Dog 4"</t>
  </si>
  <si>
    <t>8 - $7.50
 10 - $7.00</t>
  </si>
  <si>
    <t>18 pieces</t>
  </si>
  <si>
    <t>North Shore Round 3.5" - 4 patterns</t>
  </si>
  <si>
    <r>
      <t xml:space="preserve">Ceramic Cat and Dog Combo Half Shelf
</t>
    </r>
    <r>
      <rPr>
        <sz val="10"/>
        <color theme="1"/>
        <rFont val="Arial"/>
        <family val="2"/>
      </rPr>
      <t>8 Cats and 10 Dogs</t>
    </r>
  </si>
  <si>
    <r>
      <t xml:space="preserve">Ceramic Cat and Dog Combo Half Shelf
</t>
    </r>
    <r>
      <rPr>
        <sz val="11"/>
        <color theme="1"/>
        <rFont val="Arial"/>
        <family val="2"/>
      </rPr>
      <t>8 Cats and 10 Dogs</t>
    </r>
  </si>
  <si>
    <t>Saratoga Round 6.5"</t>
  </si>
  <si>
    <t>Saratoga Round 3"</t>
  </si>
  <si>
    <t>18 - $4.50   
8 - $9.50</t>
  </si>
  <si>
    <t>8 - $10.00
6 - $15.00</t>
  </si>
  <si>
    <r>
      <t xml:space="preserve">10" Corinthian Trough </t>
    </r>
    <r>
      <rPr>
        <sz val="10"/>
        <color theme="1"/>
        <rFont val="Arial"/>
        <family val="2"/>
      </rPr>
      <t>-
10"L x 3.5" H x 3.5" W</t>
    </r>
    <r>
      <rPr>
        <b/>
        <sz val="10"/>
        <color theme="1"/>
        <rFont val="Arial"/>
        <family val="2"/>
      </rPr>
      <t xml:space="preserve">
</t>
    </r>
  </si>
  <si>
    <r>
      <t xml:space="preserve">18" Corinthian Trough </t>
    </r>
    <r>
      <rPr>
        <sz val="10"/>
        <color theme="1"/>
        <rFont val="Arial"/>
        <family val="2"/>
      </rPr>
      <t>-  
18"L x 5"H x 5"W</t>
    </r>
    <r>
      <rPr>
        <b/>
        <sz val="10"/>
        <color theme="1"/>
        <rFont val="Arial"/>
        <family val="2"/>
      </rPr>
      <t xml:space="preserve">
</t>
    </r>
  </si>
  <si>
    <t xml:space="preserve">10" Moroccan Bowl 
</t>
  </si>
  <si>
    <t>White Rice Assortment 3" - 4 patterns</t>
  </si>
  <si>
    <t>NEW! - Ceramic Pumpkin Orange 4.5" (ND)</t>
  </si>
  <si>
    <t>Ceramic Pumpkin Orange 6" - (ND)</t>
  </si>
  <si>
    <t>NEW! - Ceramic Pumpkin White 5" - (ND)</t>
  </si>
  <si>
    <t>NEW! - Ceramic Pumpkin White 6.5" - (ND)</t>
  </si>
  <si>
    <t>Skull Planters 4" (ND)</t>
  </si>
  <si>
    <t>Ceramic Cat 4" (ND)</t>
  </si>
  <si>
    <t>Ceramic Dog 4" (ND)</t>
  </si>
  <si>
    <r>
      <t xml:space="preserve">White Rice Assortment 3" - </t>
    </r>
    <r>
      <rPr>
        <sz val="10"/>
        <color theme="1"/>
        <rFont val="Arial"/>
        <family val="2"/>
      </rPr>
      <t>4 patterns</t>
    </r>
    <r>
      <rPr>
        <b/>
        <sz val="10"/>
        <color theme="1"/>
        <rFont val="Arial"/>
        <family val="2"/>
      </rPr>
      <t xml:space="preserve"> (ND)</t>
    </r>
  </si>
  <si>
    <r>
      <rPr>
        <b/>
        <sz val="13"/>
        <color rgb="FFFF0000"/>
        <rFont val="Arial"/>
        <family val="2"/>
      </rPr>
      <t xml:space="preserve">No succulent orders shipping until Monday 8/17/20. </t>
    </r>
    <r>
      <rPr>
        <b/>
        <sz val="14"/>
        <color rgb="FFFF0000"/>
        <rFont val="Arial"/>
        <family val="2"/>
      </rPr>
      <t xml:space="preserve"> Use this form for orders shipping that date or later.</t>
    </r>
    <r>
      <rPr>
        <b/>
        <sz val="12"/>
        <rFont val="Arial"/>
        <family val="2"/>
      </rPr>
      <t xml:space="preserve">
Minimum Order $600.00.  Order by Thursday at 5pm Eastern to ship the following Monday.   (ND) - no drainage hole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</si>
</sst>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;[Red]0"/>
    <numFmt numFmtId="166" formatCode="00000"/>
    <numFmt numFmtId="167" formatCode="[&lt;=9999999]###\-####;\(###\)\ ###\-####"/>
  </numFmts>
  <fonts count="31" x14ac:knownFonts="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20"/>
      <color rgb="FF2D733C"/>
      <name val="Arial"/>
      <family val="2"/>
    </font>
    <font>
      <sz val="9"/>
      <name val="Arial"/>
      <family val="2"/>
    </font>
    <font>
      <b/>
      <i/>
      <sz val="11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36"/>
      <color rgb="FF006600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b/>
      <sz val="9"/>
      <color theme="0"/>
      <name val="Arial"/>
      <family val="2"/>
    </font>
    <font>
      <b/>
      <sz val="14"/>
      <color rgb="FFFF0000"/>
      <name val="Arial"/>
      <family val="2"/>
    </font>
    <font>
      <b/>
      <sz val="13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10" fillId="0" borderId="0" xfId="0" applyFont="1"/>
    <xf numFmtId="164" fontId="1" fillId="0" borderId="0" xfId="0" applyNumberFormat="1" applyFont="1" applyAlignment="1">
      <alignment horizontal="righ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1" fillId="0" borderId="0" xfId="0" applyFont="1"/>
    <xf numFmtId="0" fontId="6" fillId="0" borderId="0" xfId="0" applyFont="1"/>
    <xf numFmtId="0" fontId="12" fillId="0" borderId="0" xfId="0" applyFont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167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6" fillId="0" borderId="0" xfId="0" applyFont="1" applyAlignment="1">
      <alignment wrapText="1"/>
    </xf>
    <xf numFmtId="164" fontId="0" fillId="0" borderId="0" xfId="0" applyNumberFormat="1"/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7" fillId="0" borderId="0" xfId="0" applyFont="1"/>
    <xf numFmtId="0" fontId="8" fillId="0" borderId="0" xfId="0" applyFont="1"/>
    <xf numFmtId="164" fontId="8" fillId="0" borderId="1" xfId="0" applyNumberFormat="1" applyFont="1" applyBorder="1"/>
    <xf numFmtId="0" fontId="16" fillId="0" borderId="1" xfId="0" applyFont="1" applyBorder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6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right" vertical="center" wrapText="1"/>
    </xf>
    <xf numFmtId="164" fontId="0" fillId="0" borderId="1" xfId="0" applyNumberFormat="1" applyBorder="1"/>
    <xf numFmtId="0" fontId="0" fillId="0" borderId="1" xfId="0" applyBorder="1"/>
    <xf numFmtId="164" fontId="0" fillId="5" borderId="1" xfId="0" applyNumberFormat="1" applyFill="1" applyBorder="1"/>
    <xf numFmtId="0" fontId="0" fillId="5" borderId="1" xfId="0" applyFill="1" applyBorder="1"/>
    <xf numFmtId="164" fontId="0" fillId="2" borderId="1" xfId="0" applyNumberFormat="1" applyFill="1" applyBorder="1"/>
    <xf numFmtId="0" fontId="0" fillId="2" borderId="1" xfId="0" applyFill="1" applyBorder="1"/>
    <xf numFmtId="0" fontId="4" fillId="0" borderId="0" xfId="0" applyFont="1" applyAlignment="1">
      <alignment horizontal="center" vertical="center"/>
    </xf>
    <xf numFmtId="9" fontId="19" fillId="0" borderId="0" xfId="0" applyNumberFormat="1" applyFont="1" applyAlignment="1" applyProtection="1">
      <alignment horizontal="left"/>
      <protection locked="0"/>
    </xf>
    <xf numFmtId="165" fontId="20" fillId="3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0" fillId="3" borderId="1" xfId="0" applyNumberFormat="1" applyFill="1" applyBorder="1"/>
    <xf numFmtId="0" fontId="0" fillId="3" borderId="1" xfId="0" applyFill="1" applyBorder="1"/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1" fillId="0" borderId="1" xfId="0" applyFont="1" applyBorder="1" applyAlignment="1">
      <alignment horizontal="center"/>
    </xf>
    <xf numFmtId="164" fontId="5" fillId="0" borderId="0" xfId="0" applyNumberFormat="1" applyFont="1" applyAlignment="1">
      <alignment horizontal="right" vertical="center" indent="1"/>
    </xf>
    <xf numFmtId="164" fontId="20" fillId="0" borderId="0" xfId="0" applyNumberFormat="1" applyFont="1" applyAlignment="1">
      <alignment horizontal="right" vertical="center" indent="1"/>
    </xf>
    <xf numFmtId="0" fontId="23" fillId="2" borderId="0" xfId="0" applyFont="1" applyFill="1" applyAlignment="1">
      <alignment horizontal="left" vertical="center" wrapText="1"/>
    </xf>
    <xf numFmtId="0" fontId="5" fillId="0" borderId="0" xfId="0" applyFont="1" applyAlignment="1">
      <alignment vertical="center"/>
    </xf>
    <xf numFmtId="0" fontId="23" fillId="0" borderId="0" xfId="0" applyFont="1" applyAlignment="1">
      <alignment horizontal="right" vertical="center" wrapText="1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right" vertical="center"/>
    </xf>
    <xf numFmtId="164" fontId="5" fillId="0" borderId="6" xfId="0" applyNumberFormat="1" applyFont="1" applyBorder="1" applyAlignment="1" applyProtection="1">
      <alignment horizontal="right" vertical="center" indent="1"/>
      <protection locked="0"/>
    </xf>
    <xf numFmtId="0" fontId="5" fillId="0" borderId="0" xfId="0" applyFont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/>
    <xf numFmtId="164" fontId="7" fillId="2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/>
    <xf numFmtId="164" fontId="20" fillId="0" borderId="1" xfId="0" applyNumberFormat="1" applyFont="1" applyBorder="1" applyAlignment="1">
      <alignment horizontal="right" vertical="center" inden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164" fontId="20" fillId="3" borderId="1" xfId="0" applyNumberFormat="1" applyFont="1" applyFill="1" applyBorder="1" applyAlignment="1">
      <alignment horizontal="right" vertical="center" inden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164" fontId="20" fillId="3" borderId="1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 wrapText="1"/>
    </xf>
    <xf numFmtId="165" fontId="5" fillId="0" borderId="0" xfId="0" applyNumberFormat="1" applyFont="1" applyAlignment="1">
      <alignment horizontal="center" vertical="center"/>
    </xf>
    <xf numFmtId="0" fontId="23" fillId="0" borderId="7" xfId="0" applyFont="1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0" fillId="0" borderId="1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/>
    </xf>
    <xf numFmtId="0" fontId="20" fillId="0" borderId="0" xfId="0" applyFont="1"/>
    <xf numFmtId="0" fontId="7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164" fontId="25" fillId="0" borderId="1" xfId="0" applyNumberFormat="1" applyFont="1" applyBorder="1" applyAlignment="1">
      <alignment horizontal="right" vertical="center" indent="1"/>
    </xf>
    <xf numFmtId="0" fontId="25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 wrapText="1" indent="1"/>
    </xf>
    <xf numFmtId="0" fontId="23" fillId="6" borderId="0" xfId="0" applyFont="1" applyFill="1" applyAlignment="1">
      <alignment horizontal="left" vertical="center" wrapText="1"/>
    </xf>
    <xf numFmtId="167" fontId="5" fillId="0" borderId="0" xfId="0" applyNumberFormat="1" applyFont="1" applyBorder="1" applyAlignment="1" applyProtection="1">
      <alignment vertical="center"/>
      <protection locked="0"/>
    </xf>
    <xf numFmtId="165" fontId="16" fillId="2" borderId="1" xfId="0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14" fontId="5" fillId="0" borderId="6" xfId="0" applyNumberFormat="1" applyFont="1" applyBorder="1" applyAlignment="1" applyProtection="1">
      <alignment horizontal="left" vertical="center" wrapText="1"/>
      <protection locked="0"/>
    </xf>
    <xf numFmtId="0" fontId="23" fillId="0" borderId="1" xfId="0" applyFont="1" applyBorder="1" applyAlignment="1">
      <alignment horizontal="center" vertical="center"/>
    </xf>
    <xf numFmtId="167" fontId="5" fillId="0" borderId="8" xfId="0" applyNumberFormat="1" applyFont="1" applyBorder="1" applyAlignment="1" applyProtection="1">
      <alignment horizontal="center" vertical="center"/>
      <protection locked="0"/>
    </xf>
    <xf numFmtId="167" fontId="5" fillId="0" borderId="2" xfId="0" applyNumberFormat="1" applyFont="1" applyBorder="1" applyAlignment="1" applyProtection="1">
      <alignment horizontal="center" vertical="center"/>
      <protection locked="0"/>
    </xf>
    <xf numFmtId="167" fontId="5" fillId="0" borderId="9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164" fontId="23" fillId="2" borderId="0" xfId="0" applyNumberFormat="1" applyFont="1" applyFill="1" applyAlignment="1">
      <alignment horizontal="left" vertical="center"/>
    </xf>
    <xf numFmtId="164" fontId="5" fillId="0" borderId="3" xfId="0" applyNumberFormat="1" applyFont="1" applyBorder="1" applyAlignment="1" applyProtection="1">
      <alignment horizontal="center" vertical="center"/>
      <protection locked="0"/>
    </xf>
    <xf numFmtId="164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5" xfId="0" applyNumberFormat="1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5" xfId="0" applyNumberFormat="1" applyFont="1" applyBorder="1" applyAlignment="1" applyProtection="1">
      <alignment horizontal="center" vertical="center"/>
      <protection locked="0"/>
    </xf>
    <xf numFmtId="166" fontId="5" fillId="0" borderId="3" xfId="0" applyNumberFormat="1" applyFont="1" applyBorder="1" applyAlignment="1" applyProtection="1">
      <alignment horizontal="center" vertical="center"/>
      <protection locked="0"/>
    </xf>
    <xf numFmtId="166" fontId="5" fillId="0" borderId="5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indent="2"/>
    </xf>
    <xf numFmtId="0" fontId="7" fillId="0" borderId="0" xfId="0" applyFont="1" applyAlignment="1">
      <alignment horizontal="left" vertical="center" indent="2"/>
    </xf>
    <xf numFmtId="0" fontId="20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/>
    </xf>
    <xf numFmtId="0" fontId="23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2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6" Type="http://schemas.openxmlformats.org/officeDocument/2006/relationships/image" Target="../media/image16.jpeg"/><Relationship Id="rId107" Type="http://schemas.openxmlformats.org/officeDocument/2006/relationships/image" Target="../media/image10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microsoft.com/office/2007/relationships/hdphoto" Target="../media/hdphoto1.wdp"/><Relationship Id="rId113" Type="http://schemas.openxmlformats.org/officeDocument/2006/relationships/image" Target="../media/image112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png"/><Relationship Id="rId54" Type="http://schemas.openxmlformats.org/officeDocument/2006/relationships/image" Target="../media/image54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8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94986</xdr:colOff>
      <xdr:row>145</xdr:row>
      <xdr:rowOff>68113</xdr:rowOff>
    </xdr:from>
    <xdr:to>
      <xdr:col>2</xdr:col>
      <xdr:colOff>1909762</xdr:colOff>
      <xdr:row>145</xdr:row>
      <xdr:rowOff>861797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6C9909D1-324D-4275-A569-8EEA26A4B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5524" y="92974963"/>
          <a:ext cx="1814776" cy="793684"/>
        </a:xfrm>
        <a:prstGeom prst="rect">
          <a:avLst/>
        </a:prstGeom>
      </xdr:spPr>
    </xdr:pic>
    <xdr:clientData/>
  </xdr:twoCellAnchor>
  <xdr:twoCellAnchor>
    <xdr:from>
      <xdr:col>2</xdr:col>
      <xdr:colOff>237491</xdr:colOff>
      <xdr:row>144</xdr:row>
      <xdr:rowOff>43034</xdr:rowOff>
    </xdr:from>
    <xdr:to>
      <xdr:col>2</xdr:col>
      <xdr:colOff>1905000</xdr:colOff>
      <xdr:row>144</xdr:row>
      <xdr:rowOff>901256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3D64098-CC1C-48BB-BE2B-5EC800BAB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8029" y="92006909"/>
          <a:ext cx="1667509" cy="858222"/>
        </a:xfrm>
        <a:prstGeom prst="rect">
          <a:avLst/>
        </a:prstGeom>
      </xdr:spPr>
    </xdr:pic>
    <xdr:clientData/>
  </xdr:twoCellAnchor>
  <xdr:twoCellAnchor>
    <xdr:from>
      <xdr:col>2</xdr:col>
      <xdr:colOff>472620</xdr:colOff>
      <xdr:row>151</xdr:row>
      <xdr:rowOff>22673</xdr:rowOff>
    </xdr:from>
    <xdr:to>
      <xdr:col>2</xdr:col>
      <xdr:colOff>1790700</xdr:colOff>
      <xdr:row>151</xdr:row>
      <xdr:rowOff>919163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FF11FB9D-E492-427B-AB84-A6640BE9E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3158" y="98415923"/>
          <a:ext cx="1318080" cy="896490"/>
        </a:xfrm>
        <a:prstGeom prst="rect">
          <a:avLst/>
        </a:prstGeom>
      </xdr:spPr>
    </xdr:pic>
    <xdr:clientData/>
  </xdr:twoCellAnchor>
  <xdr:twoCellAnchor>
    <xdr:from>
      <xdr:col>2</xdr:col>
      <xdr:colOff>428750</xdr:colOff>
      <xdr:row>147</xdr:row>
      <xdr:rowOff>32717</xdr:rowOff>
    </xdr:from>
    <xdr:to>
      <xdr:col>2</xdr:col>
      <xdr:colOff>1651788</xdr:colOff>
      <xdr:row>147</xdr:row>
      <xdr:rowOff>926204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48DE653-98A0-4CE6-9D3F-736C8760F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29288" y="94825517"/>
          <a:ext cx="1223038" cy="893487"/>
        </a:xfrm>
        <a:prstGeom prst="rect">
          <a:avLst/>
        </a:prstGeom>
      </xdr:spPr>
    </xdr:pic>
    <xdr:clientData/>
  </xdr:twoCellAnchor>
  <xdr:twoCellAnchor>
    <xdr:from>
      <xdr:col>2</xdr:col>
      <xdr:colOff>472629</xdr:colOff>
      <xdr:row>152</xdr:row>
      <xdr:rowOff>17146</xdr:rowOff>
    </xdr:from>
    <xdr:to>
      <xdr:col>2</xdr:col>
      <xdr:colOff>1871028</xdr:colOff>
      <xdr:row>152</xdr:row>
      <xdr:rowOff>920654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828D7E1-631F-4B9E-83F2-CBF6B9FAA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3167" y="99358134"/>
          <a:ext cx="1398399" cy="903508"/>
        </a:xfrm>
        <a:prstGeom prst="rect">
          <a:avLst/>
        </a:prstGeom>
      </xdr:spPr>
    </xdr:pic>
    <xdr:clientData/>
  </xdr:twoCellAnchor>
  <xdr:twoCellAnchor>
    <xdr:from>
      <xdr:col>2</xdr:col>
      <xdr:colOff>197168</xdr:colOff>
      <xdr:row>146</xdr:row>
      <xdr:rowOff>33328</xdr:rowOff>
    </xdr:from>
    <xdr:to>
      <xdr:col>2</xdr:col>
      <xdr:colOff>1952417</xdr:colOff>
      <xdr:row>146</xdr:row>
      <xdr:rowOff>932961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A2B46-4123-42A4-8EA3-4B501BC90E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7706" y="93883153"/>
          <a:ext cx="1755249" cy="899633"/>
        </a:xfrm>
        <a:prstGeom prst="rect">
          <a:avLst/>
        </a:prstGeom>
      </xdr:spPr>
    </xdr:pic>
    <xdr:clientData/>
  </xdr:twoCellAnchor>
  <xdr:twoCellAnchor>
    <xdr:from>
      <xdr:col>2</xdr:col>
      <xdr:colOff>672465</xdr:colOff>
      <xdr:row>150</xdr:row>
      <xdr:rowOff>32067</xdr:rowOff>
    </xdr:from>
    <xdr:to>
      <xdr:col>2</xdr:col>
      <xdr:colOff>1585912</xdr:colOff>
      <xdr:row>150</xdr:row>
      <xdr:rowOff>923130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E57F82D-5F60-495A-942B-73F7206D3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3003" y="97477580"/>
          <a:ext cx="913447" cy="891063"/>
        </a:xfrm>
        <a:prstGeom prst="rect">
          <a:avLst/>
        </a:prstGeom>
      </xdr:spPr>
    </xdr:pic>
    <xdr:clientData/>
  </xdr:twoCellAnchor>
  <xdr:twoCellAnchor>
    <xdr:from>
      <xdr:col>2</xdr:col>
      <xdr:colOff>738823</xdr:colOff>
      <xdr:row>149</xdr:row>
      <xdr:rowOff>31485</xdr:rowOff>
    </xdr:from>
    <xdr:to>
      <xdr:col>2</xdr:col>
      <xdr:colOff>1490662</xdr:colOff>
      <xdr:row>149</xdr:row>
      <xdr:rowOff>874488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A834F0-6294-4A9F-839D-6ED88FDFE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39361" y="96529260"/>
          <a:ext cx="751839" cy="843003"/>
        </a:xfrm>
        <a:prstGeom prst="rect">
          <a:avLst/>
        </a:prstGeom>
      </xdr:spPr>
    </xdr:pic>
    <xdr:clientData/>
  </xdr:twoCellAnchor>
  <xdr:twoCellAnchor editAs="oneCell">
    <xdr:from>
      <xdr:col>2</xdr:col>
      <xdr:colOff>1010563</xdr:colOff>
      <xdr:row>16</xdr:row>
      <xdr:rowOff>114300</xdr:rowOff>
    </xdr:from>
    <xdr:to>
      <xdr:col>2</xdr:col>
      <xdr:colOff>2070057</xdr:colOff>
      <xdr:row>16</xdr:row>
      <xdr:rowOff>909637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B983FE-1FD1-4D95-8ED7-C17B97A63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11101" y="4852988"/>
          <a:ext cx="1059494" cy="795337"/>
        </a:xfrm>
        <a:prstGeom prst="rect">
          <a:avLst/>
        </a:prstGeom>
      </xdr:spPr>
    </xdr:pic>
    <xdr:clientData/>
  </xdr:twoCellAnchor>
  <xdr:twoCellAnchor>
    <xdr:from>
      <xdr:col>2</xdr:col>
      <xdr:colOff>78336</xdr:colOff>
      <xdr:row>16</xdr:row>
      <xdr:rowOff>59736</xdr:rowOff>
    </xdr:from>
    <xdr:to>
      <xdr:col>2</xdr:col>
      <xdr:colOff>952016</xdr:colOff>
      <xdr:row>16</xdr:row>
      <xdr:rowOff>878778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3F7D0B2-624E-4629-94EF-C21B6BAB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8874" y="4798424"/>
          <a:ext cx="873680" cy="819042"/>
        </a:xfrm>
        <a:prstGeom prst="rect">
          <a:avLst/>
        </a:prstGeom>
      </xdr:spPr>
    </xdr:pic>
    <xdr:clientData/>
  </xdr:twoCellAnchor>
  <xdr:twoCellAnchor>
    <xdr:from>
      <xdr:col>2</xdr:col>
      <xdr:colOff>971550</xdr:colOff>
      <xdr:row>17</xdr:row>
      <xdr:rowOff>34212</xdr:rowOff>
    </xdr:from>
    <xdr:to>
      <xdr:col>2</xdr:col>
      <xdr:colOff>1933575</xdr:colOff>
      <xdr:row>17</xdr:row>
      <xdr:rowOff>905070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B89C7F1-AFEA-4154-8D91-D71D5E92B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72088" y="5725400"/>
          <a:ext cx="962025" cy="870858"/>
        </a:xfrm>
        <a:prstGeom prst="rect">
          <a:avLst/>
        </a:prstGeom>
      </xdr:spPr>
    </xdr:pic>
    <xdr:clientData/>
  </xdr:twoCellAnchor>
  <xdr:twoCellAnchor>
    <xdr:from>
      <xdr:col>2</xdr:col>
      <xdr:colOff>85723</xdr:colOff>
      <xdr:row>17</xdr:row>
      <xdr:rowOff>61906</xdr:rowOff>
    </xdr:from>
    <xdr:to>
      <xdr:col>2</xdr:col>
      <xdr:colOff>959463</xdr:colOff>
      <xdr:row>17</xdr:row>
      <xdr:rowOff>890587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131357C-E64D-42AB-ABC9-6028EEA0A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4386261" y="5753094"/>
          <a:ext cx="873740" cy="828681"/>
        </a:xfrm>
        <a:prstGeom prst="rect">
          <a:avLst/>
        </a:prstGeom>
      </xdr:spPr>
    </xdr:pic>
    <xdr:clientData/>
  </xdr:twoCellAnchor>
  <xdr:twoCellAnchor>
    <xdr:from>
      <xdr:col>2</xdr:col>
      <xdr:colOff>1139853</xdr:colOff>
      <xdr:row>19</xdr:row>
      <xdr:rowOff>47910</xdr:rowOff>
    </xdr:from>
    <xdr:to>
      <xdr:col>2</xdr:col>
      <xdr:colOff>2019335</xdr:colOff>
      <xdr:row>19</xdr:row>
      <xdr:rowOff>942044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822207C-6484-4CFA-A8AD-40BC27E62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0391" y="7644098"/>
          <a:ext cx="879482" cy="894134"/>
        </a:xfrm>
        <a:prstGeom prst="rect">
          <a:avLst/>
        </a:prstGeom>
      </xdr:spPr>
    </xdr:pic>
    <xdr:clientData/>
  </xdr:twoCellAnchor>
  <xdr:twoCellAnchor>
    <xdr:from>
      <xdr:col>2</xdr:col>
      <xdr:colOff>138981</xdr:colOff>
      <xdr:row>19</xdr:row>
      <xdr:rowOff>60612</xdr:rowOff>
    </xdr:from>
    <xdr:to>
      <xdr:col>2</xdr:col>
      <xdr:colOff>1090613</xdr:colOff>
      <xdr:row>19</xdr:row>
      <xdr:rowOff>846503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18E3EC7-3BA3-4F7A-84C3-3903622A8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39519" y="7656800"/>
          <a:ext cx="951632" cy="785891"/>
        </a:xfrm>
        <a:prstGeom prst="rect">
          <a:avLst/>
        </a:prstGeom>
      </xdr:spPr>
    </xdr:pic>
    <xdr:clientData/>
  </xdr:twoCellAnchor>
  <xdr:twoCellAnchor>
    <xdr:from>
      <xdr:col>2</xdr:col>
      <xdr:colOff>550238</xdr:colOff>
      <xdr:row>29</xdr:row>
      <xdr:rowOff>58688</xdr:rowOff>
    </xdr:from>
    <xdr:to>
      <xdr:col>2</xdr:col>
      <xdr:colOff>1521660</xdr:colOff>
      <xdr:row>29</xdr:row>
      <xdr:rowOff>890587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F124623-633E-43FB-9386-D12890F40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0776" y="10512376"/>
          <a:ext cx="971422" cy="831899"/>
        </a:xfrm>
        <a:prstGeom prst="rect">
          <a:avLst/>
        </a:prstGeom>
      </xdr:spPr>
    </xdr:pic>
    <xdr:clientData/>
  </xdr:twoCellAnchor>
  <xdr:twoCellAnchor>
    <xdr:from>
      <xdr:col>2</xdr:col>
      <xdr:colOff>559054</xdr:colOff>
      <xdr:row>23</xdr:row>
      <xdr:rowOff>40677</xdr:rowOff>
    </xdr:from>
    <xdr:to>
      <xdr:col>2</xdr:col>
      <xdr:colOff>1533525</xdr:colOff>
      <xdr:row>23</xdr:row>
      <xdr:rowOff>915104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8BB326A-DE58-475F-A33B-8A4B750ED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9592" y="9541865"/>
          <a:ext cx="974471" cy="874427"/>
        </a:xfrm>
        <a:prstGeom prst="rect">
          <a:avLst/>
        </a:prstGeom>
      </xdr:spPr>
    </xdr:pic>
    <xdr:clientData/>
  </xdr:twoCellAnchor>
  <xdr:twoCellAnchor>
    <xdr:from>
      <xdr:col>2</xdr:col>
      <xdr:colOff>53383</xdr:colOff>
      <xdr:row>30</xdr:row>
      <xdr:rowOff>39728</xdr:rowOff>
    </xdr:from>
    <xdr:to>
      <xdr:col>2</xdr:col>
      <xdr:colOff>2009775</xdr:colOff>
      <xdr:row>30</xdr:row>
      <xdr:rowOff>633274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9ED4587-9769-4E65-81EC-4765DAFAC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3921" y="11445916"/>
          <a:ext cx="1956392" cy="593546"/>
        </a:xfrm>
        <a:prstGeom prst="rect">
          <a:avLst/>
        </a:prstGeom>
      </xdr:spPr>
    </xdr:pic>
    <xdr:clientData/>
  </xdr:twoCellAnchor>
  <xdr:twoCellAnchor>
    <xdr:from>
      <xdr:col>2</xdr:col>
      <xdr:colOff>537776</xdr:colOff>
      <xdr:row>31</xdr:row>
      <xdr:rowOff>42192</xdr:rowOff>
    </xdr:from>
    <xdr:to>
      <xdr:col>2</xdr:col>
      <xdr:colOff>1500187</xdr:colOff>
      <xdr:row>31</xdr:row>
      <xdr:rowOff>710198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5B68441-B586-4A44-AA8D-0C9A981C3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8314" y="12096080"/>
          <a:ext cx="962411" cy="668006"/>
        </a:xfrm>
        <a:prstGeom prst="rect">
          <a:avLst/>
        </a:prstGeom>
      </xdr:spPr>
    </xdr:pic>
    <xdr:clientData/>
  </xdr:twoCellAnchor>
  <xdr:twoCellAnchor>
    <xdr:from>
      <xdr:col>2</xdr:col>
      <xdr:colOff>156854</xdr:colOff>
      <xdr:row>32</xdr:row>
      <xdr:rowOff>52752</xdr:rowOff>
    </xdr:from>
    <xdr:to>
      <xdr:col>2</xdr:col>
      <xdr:colOff>2000250</xdr:colOff>
      <xdr:row>32</xdr:row>
      <xdr:rowOff>738143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DC911B3-1E7B-4A7A-A6BD-301E39619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7392" y="12863877"/>
          <a:ext cx="1843396" cy="685391"/>
        </a:xfrm>
        <a:prstGeom prst="rect">
          <a:avLst/>
        </a:prstGeom>
      </xdr:spPr>
    </xdr:pic>
    <xdr:clientData/>
  </xdr:twoCellAnchor>
  <xdr:twoCellAnchor>
    <xdr:from>
      <xdr:col>2</xdr:col>
      <xdr:colOff>438863</xdr:colOff>
      <xdr:row>47</xdr:row>
      <xdr:rowOff>50025</xdr:rowOff>
    </xdr:from>
    <xdr:to>
      <xdr:col>2</xdr:col>
      <xdr:colOff>1062037</xdr:colOff>
      <xdr:row>47</xdr:row>
      <xdr:rowOff>872448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090839E-F1D4-4669-9E10-BD8E4AEF5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9401" y="26510475"/>
          <a:ext cx="623174" cy="822423"/>
        </a:xfrm>
        <a:prstGeom prst="rect">
          <a:avLst/>
        </a:prstGeom>
      </xdr:spPr>
    </xdr:pic>
    <xdr:clientData/>
  </xdr:twoCellAnchor>
  <xdr:twoCellAnchor>
    <xdr:from>
      <xdr:col>2</xdr:col>
      <xdr:colOff>1083063</xdr:colOff>
      <xdr:row>47</xdr:row>
      <xdr:rowOff>93306</xdr:rowOff>
    </xdr:from>
    <xdr:to>
      <xdr:col>2</xdr:col>
      <xdr:colOff>1700675</xdr:colOff>
      <xdr:row>47</xdr:row>
      <xdr:rowOff>833438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DB78163-992E-400B-A461-AEEA2F5D2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83601" y="26553756"/>
          <a:ext cx="617612" cy="740132"/>
        </a:xfrm>
        <a:prstGeom prst="rect">
          <a:avLst/>
        </a:prstGeom>
      </xdr:spPr>
    </xdr:pic>
    <xdr:clientData/>
  </xdr:twoCellAnchor>
  <xdr:twoCellAnchor>
    <xdr:from>
      <xdr:col>2</xdr:col>
      <xdr:colOff>104387</xdr:colOff>
      <xdr:row>46</xdr:row>
      <xdr:rowOff>106136</xdr:rowOff>
    </xdr:from>
    <xdr:to>
      <xdr:col>2</xdr:col>
      <xdr:colOff>728662</xdr:colOff>
      <xdr:row>46</xdr:row>
      <xdr:rowOff>896128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037DBBE-3CD6-426E-90EB-3CA49388A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4925" y="25614086"/>
          <a:ext cx="624275" cy="789992"/>
        </a:xfrm>
        <a:prstGeom prst="rect">
          <a:avLst/>
        </a:prstGeom>
      </xdr:spPr>
    </xdr:pic>
    <xdr:clientData/>
  </xdr:twoCellAnchor>
  <xdr:twoCellAnchor>
    <xdr:from>
      <xdr:col>2</xdr:col>
      <xdr:colOff>133761</xdr:colOff>
      <xdr:row>48</xdr:row>
      <xdr:rowOff>118145</xdr:rowOff>
    </xdr:from>
    <xdr:to>
      <xdr:col>2</xdr:col>
      <xdr:colOff>572960</xdr:colOff>
      <xdr:row>48</xdr:row>
      <xdr:rowOff>838201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0366E24-8765-4EED-88BB-0BBDA56C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4299" y="27531095"/>
          <a:ext cx="439199" cy="720056"/>
        </a:xfrm>
        <a:prstGeom prst="rect">
          <a:avLst/>
        </a:prstGeom>
      </xdr:spPr>
    </xdr:pic>
    <xdr:clientData/>
  </xdr:twoCellAnchor>
  <xdr:twoCellAnchor>
    <xdr:from>
      <xdr:col>2</xdr:col>
      <xdr:colOff>854915</xdr:colOff>
      <xdr:row>48</xdr:row>
      <xdr:rowOff>107022</xdr:rowOff>
    </xdr:from>
    <xdr:to>
      <xdr:col>2</xdr:col>
      <xdr:colOff>1790700</xdr:colOff>
      <xdr:row>48</xdr:row>
      <xdr:rowOff>915491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95BB1AB9-EEA8-4864-923C-E1196498A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55453" y="27519972"/>
          <a:ext cx="935785" cy="808469"/>
        </a:xfrm>
        <a:prstGeom prst="rect">
          <a:avLst/>
        </a:prstGeom>
      </xdr:spPr>
    </xdr:pic>
    <xdr:clientData/>
  </xdr:twoCellAnchor>
  <xdr:twoCellAnchor>
    <xdr:from>
      <xdr:col>2</xdr:col>
      <xdr:colOff>934327</xdr:colOff>
      <xdr:row>46</xdr:row>
      <xdr:rowOff>100463</xdr:rowOff>
    </xdr:from>
    <xdr:to>
      <xdr:col>2</xdr:col>
      <xdr:colOff>1928813</xdr:colOff>
      <xdr:row>46</xdr:row>
      <xdr:rowOff>909482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CA41F32-BFA1-48FF-9B86-3B90F6E6B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34865" y="25608413"/>
          <a:ext cx="994486" cy="809019"/>
        </a:xfrm>
        <a:prstGeom prst="rect">
          <a:avLst/>
        </a:prstGeom>
      </xdr:spPr>
    </xdr:pic>
    <xdr:clientData/>
  </xdr:twoCellAnchor>
  <xdr:twoCellAnchor>
    <xdr:from>
      <xdr:col>2</xdr:col>
      <xdr:colOff>80384</xdr:colOff>
      <xdr:row>50</xdr:row>
      <xdr:rowOff>95573</xdr:rowOff>
    </xdr:from>
    <xdr:to>
      <xdr:col>2</xdr:col>
      <xdr:colOff>2090737</xdr:colOff>
      <xdr:row>52</xdr:row>
      <xdr:rowOff>495300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0D0CD13-19E5-4B11-BB07-AA9B79BF6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0922" y="28703911"/>
          <a:ext cx="2010353" cy="1457002"/>
        </a:xfrm>
        <a:prstGeom prst="rect">
          <a:avLst/>
        </a:prstGeom>
      </xdr:spPr>
    </xdr:pic>
    <xdr:clientData/>
  </xdr:twoCellAnchor>
  <xdr:twoCellAnchor editAs="oneCell">
    <xdr:from>
      <xdr:col>2</xdr:col>
      <xdr:colOff>75911</xdr:colOff>
      <xdr:row>53</xdr:row>
      <xdr:rowOff>41416</xdr:rowOff>
    </xdr:from>
    <xdr:to>
      <xdr:col>2</xdr:col>
      <xdr:colOff>1924051</xdr:colOff>
      <xdr:row>54</xdr:row>
      <xdr:rowOff>597664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548971B-BB34-4744-85A6-26DC2BBA9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6449" y="30235666"/>
          <a:ext cx="1848140" cy="1218236"/>
        </a:xfrm>
        <a:prstGeom prst="rect">
          <a:avLst/>
        </a:prstGeom>
      </xdr:spPr>
    </xdr:pic>
    <xdr:clientData/>
  </xdr:twoCellAnchor>
  <xdr:twoCellAnchor>
    <xdr:from>
      <xdr:col>2</xdr:col>
      <xdr:colOff>71329</xdr:colOff>
      <xdr:row>61</xdr:row>
      <xdr:rowOff>153422</xdr:rowOff>
    </xdr:from>
    <xdr:to>
      <xdr:col>2</xdr:col>
      <xdr:colOff>2100310</xdr:colOff>
      <xdr:row>61</xdr:row>
      <xdr:rowOff>851399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AABC504-9A93-43D0-BD47-F389462F6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867" y="35734060"/>
          <a:ext cx="2028981" cy="697977"/>
        </a:xfrm>
        <a:prstGeom prst="rect">
          <a:avLst/>
        </a:prstGeom>
      </xdr:spPr>
    </xdr:pic>
    <xdr:clientData/>
  </xdr:twoCellAnchor>
  <xdr:twoCellAnchor>
    <xdr:from>
      <xdr:col>2</xdr:col>
      <xdr:colOff>66778</xdr:colOff>
      <xdr:row>63</xdr:row>
      <xdr:rowOff>40292</xdr:rowOff>
    </xdr:from>
    <xdr:to>
      <xdr:col>2</xdr:col>
      <xdr:colOff>2094189</xdr:colOff>
      <xdr:row>63</xdr:row>
      <xdr:rowOff>938212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FE2E6AD-041D-4FC9-8B04-26E554442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7316" y="36573430"/>
          <a:ext cx="2027411" cy="897920"/>
        </a:xfrm>
        <a:prstGeom prst="rect">
          <a:avLst/>
        </a:prstGeom>
      </xdr:spPr>
    </xdr:pic>
    <xdr:clientData/>
  </xdr:twoCellAnchor>
  <xdr:twoCellAnchor>
    <xdr:from>
      <xdr:col>2</xdr:col>
      <xdr:colOff>383294</xdr:colOff>
      <xdr:row>70</xdr:row>
      <xdr:rowOff>65704</xdr:rowOff>
    </xdr:from>
    <xdr:to>
      <xdr:col>2</xdr:col>
      <xdr:colOff>1676400</xdr:colOff>
      <xdr:row>70</xdr:row>
      <xdr:rowOff>920123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908ED58-111F-4875-BF33-12240547B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83832" y="43413979"/>
          <a:ext cx="1293106" cy="854419"/>
        </a:xfrm>
        <a:prstGeom prst="rect">
          <a:avLst/>
        </a:prstGeom>
      </xdr:spPr>
    </xdr:pic>
    <xdr:clientData/>
  </xdr:twoCellAnchor>
  <xdr:twoCellAnchor>
    <xdr:from>
      <xdr:col>2</xdr:col>
      <xdr:colOff>670772</xdr:colOff>
      <xdr:row>75</xdr:row>
      <xdr:rowOff>83437</xdr:rowOff>
    </xdr:from>
    <xdr:to>
      <xdr:col>2</xdr:col>
      <xdr:colOff>1538287</xdr:colOff>
      <xdr:row>75</xdr:row>
      <xdr:rowOff>878300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EAB25D7-2B1F-4A03-B563-A7843083B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1310" y="47098837"/>
          <a:ext cx="867515" cy="794863"/>
        </a:xfrm>
        <a:prstGeom prst="rect">
          <a:avLst/>
        </a:prstGeom>
      </xdr:spPr>
    </xdr:pic>
    <xdr:clientData/>
  </xdr:twoCellAnchor>
  <xdr:twoCellAnchor>
    <xdr:from>
      <xdr:col>2</xdr:col>
      <xdr:colOff>474399</xdr:colOff>
      <xdr:row>76</xdr:row>
      <xdr:rowOff>61153</xdr:rowOff>
    </xdr:from>
    <xdr:to>
      <xdr:col>2</xdr:col>
      <xdr:colOff>1562100</xdr:colOff>
      <xdr:row>76</xdr:row>
      <xdr:rowOff>883419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25F26EC9-77FE-46BE-806D-B518F57C5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4937" y="48029053"/>
          <a:ext cx="1087701" cy="822266"/>
        </a:xfrm>
        <a:prstGeom prst="rect">
          <a:avLst/>
        </a:prstGeom>
      </xdr:spPr>
    </xdr:pic>
    <xdr:clientData/>
  </xdr:twoCellAnchor>
  <xdr:twoCellAnchor>
    <xdr:from>
      <xdr:col>2</xdr:col>
      <xdr:colOff>671251</xdr:colOff>
      <xdr:row>77</xdr:row>
      <xdr:rowOff>48889</xdr:rowOff>
    </xdr:from>
    <xdr:to>
      <xdr:col>2</xdr:col>
      <xdr:colOff>1685924</xdr:colOff>
      <xdr:row>77</xdr:row>
      <xdr:rowOff>932581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1124035-793A-4D41-A1A0-4796C9FC68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1789" y="48969289"/>
          <a:ext cx="1014673" cy="883692"/>
        </a:xfrm>
        <a:prstGeom prst="rect">
          <a:avLst/>
        </a:prstGeom>
      </xdr:spPr>
    </xdr:pic>
    <xdr:clientData/>
  </xdr:twoCellAnchor>
  <xdr:twoCellAnchor>
    <xdr:from>
      <xdr:col>2</xdr:col>
      <xdr:colOff>444631</xdr:colOff>
      <xdr:row>88</xdr:row>
      <xdr:rowOff>59535</xdr:rowOff>
    </xdr:from>
    <xdr:to>
      <xdr:col>2</xdr:col>
      <xdr:colOff>1828800</xdr:colOff>
      <xdr:row>88</xdr:row>
      <xdr:rowOff>913082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B7A2128-6D27-439A-932B-C03D9383D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5169" y="57333360"/>
          <a:ext cx="1384169" cy="853547"/>
        </a:xfrm>
        <a:prstGeom prst="rect">
          <a:avLst/>
        </a:prstGeom>
      </xdr:spPr>
    </xdr:pic>
    <xdr:clientData/>
  </xdr:twoCellAnchor>
  <xdr:twoCellAnchor>
    <xdr:from>
      <xdr:col>2</xdr:col>
      <xdr:colOff>580674</xdr:colOff>
      <xdr:row>86</xdr:row>
      <xdr:rowOff>109642</xdr:rowOff>
    </xdr:from>
    <xdr:to>
      <xdr:col>2</xdr:col>
      <xdr:colOff>1637529</xdr:colOff>
      <xdr:row>86</xdr:row>
      <xdr:rowOff>838200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DFE3DE6-EECD-4419-8551-83B363AD2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1212" y="55478467"/>
          <a:ext cx="1056855" cy="728558"/>
        </a:xfrm>
        <a:prstGeom prst="rect">
          <a:avLst/>
        </a:prstGeom>
      </xdr:spPr>
    </xdr:pic>
    <xdr:clientData/>
  </xdr:twoCellAnchor>
  <xdr:twoCellAnchor>
    <xdr:from>
      <xdr:col>2</xdr:col>
      <xdr:colOff>501790</xdr:colOff>
      <xdr:row>85</xdr:row>
      <xdr:rowOff>24102</xdr:rowOff>
    </xdr:from>
    <xdr:to>
      <xdr:col>2</xdr:col>
      <xdr:colOff>1652588</xdr:colOff>
      <xdr:row>85</xdr:row>
      <xdr:rowOff>883858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2031E81-89B0-400D-8800-0D2E1FC51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02328" y="54440427"/>
          <a:ext cx="1150798" cy="859756"/>
        </a:xfrm>
        <a:prstGeom prst="rect">
          <a:avLst/>
        </a:prstGeom>
      </xdr:spPr>
    </xdr:pic>
    <xdr:clientData/>
  </xdr:twoCellAnchor>
  <xdr:twoCellAnchor>
    <xdr:from>
      <xdr:col>2</xdr:col>
      <xdr:colOff>559156</xdr:colOff>
      <xdr:row>87</xdr:row>
      <xdr:rowOff>40636</xdr:rowOff>
    </xdr:from>
    <xdr:to>
      <xdr:col>2</xdr:col>
      <xdr:colOff>1663606</xdr:colOff>
      <xdr:row>87</xdr:row>
      <xdr:rowOff>862013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ED30740-7CD0-4921-BD62-9FA9BC3CA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9694" y="56361961"/>
          <a:ext cx="1104450" cy="821377"/>
        </a:xfrm>
        <a:prstGeom prst="rect">
          <a:avLst/>
        </a:prstGeom>
      </xdr:spPr>
    </xdr:pic>
    <xdr:clientData/>
  </xdr:twoCellAnchor>
  <xdr:twoCellAnchor>
    <xdr:from>
      <xdr:col>2</xdr:col>
      <xdr:colOff>187564</xdr:colOff>
      <xdr:row>78</xdr:row>
      <xdr:rowOff>56435</xdr:rowOff>
    </xdr:from>
    <xdr:to>
      <xdr:col>2</xdr:col>
      <xdr:colOff>1961275</xdr:colOff>
      <xdr:row>79</xdr:row>
      <xdr:rowOff>602819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25271C4-8E82-48B6-9E9B-361B03F3A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8102" y="49929335"/>
          <a:ext cx="1773711" cy="1189322"/>
        </a:xfrm>
        <a:prstGeom prst="rect">
          <a:avLst/>
        </a:prstGeom>
      </xdr:spPr>
    </xdr:pic>
    <xdr:clientData/>
  </xdr:twoCellAnchor>
  <xdr:twoCellAnchor>
    <xdr:from>
      <xdr:col>2</xdr:col>
      <xdr:colOff>78525</xdr:colOff>
      <xdr:row>81</xdr:row>
      <xdr:rowOff>78220</xdr:rowOff>
    </xdr:from>
    <xdr:to>
      <xdr:col>2</xdr:col>
      <xdr:colOff>2135695</xdr:colOff>
      <xdr:row>81</xdr:row>
      <xdr:rowOff>890587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419330D-F49F-4A0E-B3B6-C557DD296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9063" y="51718008"/>
          <a:ext cx="2057170" cy="812367"/>
        </a:xfrm>
        <a:prstGeom prst="rect">
          <a:avLst/>
        </a:prstGeom>
      </xdr:spPr>
    </xdr:pic>
    <xdr:clientData/>
  </xdr:twoCellAnchor>
  <xdr:twoCellAnchor editAs="oneCell">
    <xdr:from>
      <xdr:col>2</xdr:col>
      <xdr:colOff>705627</xdr:colOff>
      <xdr:row>95</xdr:row>
      <xdr:rowOff>56319</xdr:rowOff>
    </xdr:from>
    <xdr:to>
      <xdr:col>2</xdr:col>
      <xdr:colOff>1642763</xdr:colOff>
      <xdr:row>95</xdr:row>
      <xdr:rowOff>900112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9D13848-9086-4D7C-9D66-A82DF0189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6165" y="61140144"/>
          <a:ext cx="937136" cy="843793"/>
        </a:xfrm>
        <a:prstGeom prst="rect">
          <a:avLst/>
        </a:prstGeom>
      </xdr:spPr>
    </xdr:pic>
    <xdr:clientData/>
  </xdr:twoCellAnchor>
  <xdr:twoCellAnchor editAs="oneCell">
    <xdr:from>
      <xdr:col>2</xdr:col>
      <xdr:colOff>641849</xdr:colOff>
      <xdr:row>98</xdr:row>
      <xdr:rowOff>38282</xdr:rowOff>
    </xdr:from>
    <xdr:to>
      <xdr:col>2</xdr:col>
      <xdr:colOff>1581150</xdr:colOff>
      <xdr:row>98</xdr:row>
      <xdr:rowOff>912080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4BCB398-6E16-4BF4-9A1A-4FC159BE3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2387" y="64932107"/>
          <a:ext cx="939301" cy="873798"/>
        </a:xfrm>
        <a:prstGeom prst="rect">
          <a:avLst/>
        </a:prstGeom>
      </xdr:spPr>
    </xdr:pic>
    <xdr:clientData/>
  </xdr:twoCellAnchor>
  <xdr:twoCellAnchor>
    <xdr:from>
      <xdr:col>2</xdr:col>
      <xdr:colOff>668637</xdr:colOff>
      <xdr:row>102</xdr:row>
      <xdr:rowOff>69455</xdr:rowOff>
    </xdr:from>
    <xdr:to>
      <xdr:col>2</xdr:col>
      <xdr:colOff>1659367</xdr:colOff>
      <xdr:row>102</xdr:row>
      <xdr:rowOff>919162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34032948-DD70-48E8-9908-EFA3E01DA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69175" y="67820780"/>
          <a:ext cx="990730" cy="849707"/>
        </a:xfrm>
        <a:prstGeom prst="rect">
          <a:avLst/>
        </a:prstGeom>
      </xdr:spPr>
    </xdr:pic>
    <xdr:clientData/>
  </xdr:twoCellAnchor>
  <xdr:twoCellAnchor>
    <xdr:from>
      <xdr:col>2</xdr:col>
      <xdr:colOff>37795</xdr:colOff>
      <xdr:row>103</xdr:row>
      <xdr:rowOff>94742</xdr:rowOff>
    </xdr:from>
    <xdr:to>
      <xdr:col>2</xdr:col>
      <xdr:colOff>2156699</xdr:colOff>
      <xdr:row>103</xdr:row>
      <xdr:rowOff>893559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3B6849CF-1857-4425-B74B-93829D416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333" y="68798567"/>
          <a:ext cx="2118904" cy="798817"/>
        </a:xfrm>
        <a:prstGeom prst="rect">
          <a:avLst/>
        </a:prstGeom>
      </xdr:spPr>
    </xdr:pic>
    <xdr:clientData/>
  </xdr:twoCellAnchor>
  <xdr:twoCellAnchor>
    <xdr:from>
      <xdr:col>2</xdr:col>
      <xdr:colOff>465957</xdr:colOff>
      <xdr:row>105</xdr:row>
      <xdr:rowOff>157163</xdr:rowOff>
    </xdr:from>
    <xdr:to>
      <xdr:col>2</xdr:col>
      <xdr:colOff>1758899</xdr:colOff>
      <xdr:row>105</xdr:row>
      <xdr:rowOff>815496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F1F6EDF-8B0E-4B99-A463-625E8617E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6495" y="70765988"/>
          <a:ext cx="1292942" cy="658333"/>
        </a:xfrm>
        <a:prstGeom prst="rect">
          <a:avLst/>
        </a:prstGeom>
      </xdr:spPr>
    </xdr:pic>
    <xdr:clientData/>
  </xdr:twoCellAnchor>
  <xdr:twoCellAnchor>
    <xdr:from>
      <xdr:col>2</xdr:col>
      <xdr:colOff>173785</xdr:colOff>
      <xdr:row>106</xdr:row>
      <xdr:rowOff>38271</xdr:rowOff>
    </xdr:from>
    <xdr:to>
      <xdr:col>2</xdr:col>
      <xdr:colOff>2109788</xdr:colOff>
      <xdr:row>106</xdr:row>
      <xdr:rowOff>927422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3ADEA7F-B050-4A49-9C12-23BB0A82F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4323" y="71599596"/>
          <a:ext cx="1936003" cy="889151"/>
        </a:xfrm>
        <a:prstGeom prst="rect">
          <a:avLst/>
        </a:prstGeom>
      </xdr:spPr>
    </xdr:pic>
    <xdr:clientData/>
  </xdr:twoCellAnchor>
  <xdr:twoCellAnchor>
    <xdr:from>
      <xdr:col>2</xdr:col>
      <xdr:colOff>292068</xdr:colOff>
      <xdr:row>104</xdr:row>
      <xdr:rowOff>109440</xdr:rowOff>
    </xdr:from>
    <xdr:to>
      <xdr:col>2</xdr:col>
      <xdr:colOff>2014537</xdr:colOff>
      <xdr:row>104</xdr:row>
      <xdr:rowOff>841578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2396A9C-5122-49CA-BE91-2508A4B54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2606" y="69765765"/>
          <a:ext cx="1722469" cy="732138"/>
        </a:xfrm>
        <a:prstGeom prst="rect">
          <a:avLst/>
        </a:prstGeom>
      </xdr:spPr>
    </xdr:pic>
    <xdr:clientData/>
  </xdr:twoCellAnchor>
  <xdr:twoCellAnchor>
    <xdr:from>
      <xdr:col>2</xdr:col>
      <xdr:colOff>397069</xdr:colOff>
      <xdr:row>111</xdr:row>
      <xdr:rowOff>39655</xdr:rowOff>
    </xdr:from>
    <xdr:to>
      <xdr:col>2</xdr:col>
      <xdr:colOff>1880799</xdr:colOff>
      <xdr:row>111</xdr:row>
      <xdr:rowOff>904981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95395E7A-8807-498B-AEA9-1591421BC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7607" y="74301318"/>
          <a:ext cx="1483730" cy="865326"/>
        </a:xfrm>
        <a:prstGeom prst="rect">
          <a:avLst/>
        </a:prstGeom>
      </xdr:spPr>
    </xdr:pic>
    <xdr:clientData/>
  </xdr:twoCellAnchor>
  <xdr:twoCellAnchor>
    <xdr:from>
      <xdr:col>2</xdr:col>
      <xdr:colOff>618108</xdr:colOff>
      <xdr:row>112</xdr:row>
      <xdr:rowOff>32587</xdr:rowOff>
    </xdr:from>
    <xdr:to>
      <xdr:col>2</xdr:col>
      <xdr:colOff>1624012</xdr:colOff>
      <xdr:row>112</xdr:row>
      <xdr:rowOff>917674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FC571D42-0FC9-47FA-A9FB-09D227B6B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8646" y="75237225"/>
          <a:ext cx="1005904" cy="885087"/>
        </a:xfrm>
        <a:prstGeom prst="rect">
          <a:avLst/>
        </a:prstGeom>
      </xdr:spPr>
    </xdr:pic>
    <xdr:clientData/>
  </xdr:twoCellAnchor>
  <xdr:twoCellAnchor>
    <xdr:from>
      <xdr:col>2</xdr:col>
      <xdr:colOff>273018</xdr:colOff>
      <xdr:row>115</xdr:row>
      <xdr:rowOff>49497</xdr:rowOff>
    </xdr:from>
    <xdr:to>
      <xdr:col>2</xdr:col>
      <xdr:colOff>1833563</xdr:colOff>
      <xdr:row>115</xdr:row>
      <xdr:rowOff>922106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C4C8AA30-07F2-4328-9D10-148B4C2C5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3556" y="77435360"/>
          <a:ext cx="1560545" cy="872609"/>
        </a:xfrm>
        <a:prstGeom prst="rect">
          <a:avLst/>
        </a:prstGeom>
      </xdr:spPr>
    </xdr:pic>
    <xdr:clientData/>
  </xdr:twoCellAnchor>
  <xdr:twoCellAnchor>
    <xdr:from>
      <xdr:col>2</xdr:col>
      <xdr:colOff>90487</xdr:colOff>
      <xdr:row>113</xdr:row>
      <xdr:rowOff>123825</xdr:rowOff>
    </xdr:from>
    <xdr:to>
      <xdr:col>2</xdr:col>
      <xdr:colOff>2028825</xdr:colOff>
      <xdr:row>114</xdr:row>
      <xdr:rowOff>481789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1185001-0B8D-4330-9FE1-343149743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574" t="-1373" r="-1"/>
        <a:stretch/>
      </xdr:blipFill>
      <xdr:spPr>
        <a:xfrm>
          <a:off x="4391025" y="84248625"/>
          <a:ext cx="1938338" cy="1224739"/>
        </a:xfrm>
        <a:prstGeom prst="rect">
          <a:avLst/>
        </a:prstGeom>
      </xdr:spPr>
    </xdr:pic>
    <xdr:clientData/>
  </xdr:twoCellAnchor>
  <xdr:twoCellAnchor>
    <xdr:from>
      <xdr:col>2</xdr:col>
      <xdr:colOff>833437</xdr:colOff>
      <xdr:row>117</xdr:row>
      <xdr:rowOff>53949</xdr:rowOff>
    </xdr:from>
    <xdr:to>
      <xdr:col>2</xdr:col>
      <xdr:colOff>1471612</xdr:colOff>
      <xdr:row>117</xdr:row>
      <xdr:rowOff>828971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5C301F9C-6E34-4875-A362-B87F19AEC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133975" y="82068962"/>
          <a:ext cx="638175" cy="775022"/>
        </a:xfrm>
        <a:prstGeom prst="rect">
          <a:avLst/>
        </a:prstGeom>
      </xdr:spPr>
    </xdr:pic>
    <xdr:clientData/>
  </xdr:twoCellAnchor>
  <xdr:twoCellAnchor>
    <xdr:from>
      <xdr:col>2</xdr:col>
      <xdr:colOff>523383</xdr:colOff>
      <xdr:row>118</xdr:row>
      <xdr:rowOff>70107</xdr:rowOff>
    </xdr:from>
    <xdr:to>
      <xdr:col>2</xdr:col>
      <xdr:colOff>1543050</xdr:colOff>
      <xdr:row>118</xdr:row>
      <xdr:rowOff>907787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91317CA-2643-459F-A17A-2C4DC0786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23921" y="81104045"/>
          <a:ext cx="1019667" cy="837680"/>
        </a:xfrm>
        <a:prstGeom prst="rect">
          <a:avLst/>
        </a:prstGeom>
      </xdr:spPr>
    </xdr:pic>
    <xdr:clientData/>
  </xdr:twoCellAnchor>
  <xdr:twoCellAnchor>
    <xdr:from>
      <xdr:col>2</xdr:col>
      <xdr:colOff>534724</xdr:colOff>
      <xdr:row>135</xdr:row>
      <xdr:rowOff>65797</xdr:rowOff>
    </xdr:from>
    <xdr:to>
      <xdr:col>2</xdr:col>
      <xdr:colOff>1425491</xdr:colOff>
      <xdr:row>135</xdr:row>
      <xdr:rowOff>852487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1CD9A565-FD89-4087-8642-3BB045956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35262" y="86624235"/>
          <a:ext cx="890767" cy="786690"/>
        </a:xfrm>
        <a:prstGeom prst="rect">
          <a:avLst/>
        </a:prstGeom>
      </xdr:spPr>
    </xdr:pic>
    <xdr:clientData/>
  </xdr:twoCellAnchor>
  <xdr:twoCellAnchor>
    <xdr:from>
      <xdr:col>2</xdr:col>
      <xdr:colOff>653144</xdr:colOff>
      <xdr:row>136</xdr:row>
      <xdr:rowOff>44827</xdr:rowOff>
    </xdr:from>
    <xdr:to>
      <xdr:col>2</xdr:col>
      <xdr:colOff>1462088</xdr:colOff>
      <xdr:row>136</xdr:row>
      <xdr:rowOff>853771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1F89F418-C372-4466-A758-3F71DD17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682" y="87546240"/>
          <a:ext cx="808944" cy="808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6928</xdr:colOff>
      <xdr:row>5</xdr:row>
      <xdr:rowOff>89591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CEDB21A-3ECB-43FD-A888-2DC73604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3138055" cy="1786772"/>
        </a:xfrm>
        <a:prstGeom prst="rect">
          <a:avLst/>
        </a:prstGeom>
      </xdr:spPr>
    </xdr:pic>
    <xdr:clientData/>
  </xdr:twoCellAnchor>
  <xdr:twoCellAnchor>
    <xdr:from>
      <xdr:col>2</xdr:col>
      <xdr:colOff>552061</xdr:colOff>
      <xdr:row>44</xdr:row>
      <xdr:rowOff>54431</xdr:rowOff>
    </xdr:from>
    <xdr:to>
      <xdr:col>2</xdr:col>
      <xdr:colOff>1827452</xdr:colOff>
      <xdr:row>44</xdr:row>
      <xdr:rowOff>838201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21B6009F-801C-49F9-B1D2-53AFDED1C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2599" y="23657381"/>
          <a:ext cx="1275391" cy="783770"/>
        </a:xfrm>
        <a:prstGeom prst="rect">
          <a:avLst/>
        </a:prstGeom>
      </xdr:spPr>
    </xdr:pic>
    <xdr:clientData/>
  </xdr:twoCellAnchor>
  <xdr:twoCellAnchor>
    <xdr:from>
      <xdr:col>2</xdr:col>
      <xdr:colOff>597646</xdr:colOff>
      <xdr:row>57</xdr:row>
      <xdr:rowOff>69494</xdr:rowOff>
    </xdr:from>
    <xdr:to>
      <xdr:col>2</xdr:col>
      <xdr:colOff>1409700</xdr:colOff>
      <xdr:row>57</xdr:row>
      <xdr:rowOff>846646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AD15E03-AEDB-4D78-8B5B-BEA17D54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184" y="33340319"/>
          <a:ext cx="812054" cy="777152"/>
        </a:xfrm>
        <a:prstGeom prst="rect">
          <a:avLst/>
        </a:prstGeom>
      </xdr:spPr>
    </xdr:pic>
    <xdr:clientData/>
  </xdr:twoCellAnchor>
  <xdr:twoCellAnchor>
    <xdr:from>
      <xdr:col>2</xdr:col>
      <xdr:colOff>551088</xdr:colOff>
      <xdr:row>58</xdr:row>
      <xdr:rowOff>52706</xdr:rowOff>
    </xdr:from>
    <xdr:to>
      <xdr:col>2</xdr:col>
      <xdr:colOff>1528762</xdr:colOff>
      <xdr:row>58</xdr:row>
      <xdr:rowOff>904875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BF27FB8-51AD-4711-A9CD-FE637CCF1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1626" y="33475931"/>
          <a:ext cx="977674" cy="852169"/>
        </a:xfrm>
        <a:prstGeom prst="rect">
          <a:avLst/>
        </a:prstGeom>
      </xdr:spPr>
    </xdr:pic>
    <xdr:clientData/>
  </xdr:twoCellAnchor>
  <xdr:twoCellAnchor>
    <xdr:from>
      <xdr:col>2</xdr:col>
      <xdr:colOff>348245</xdr:colOff>
      <xdr:row>59</xdr:row>
      <xdr:rowOff>46987</xdr:rowOff>
    </xdr:from>
    <xdr:to>
      <xdr:col>2</xdr:col>
      <xdr:colOff>1676400</xdr:colOff>
      <xdr:row>59</xdr:row>
      <xdr:rowOff>900888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5901ABB-C40F-44FA-9CFF-997DE0BD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783" y="34422712"/>
          <a:ext cx="1328155" cy="853901"/>
        </a:xfrm>
        <a:prstGeom prst="rect">
          <a:avLst/>
        </a:prstGeom>
      </xdr:spPr>
    </xdr:pic>
    <xdr:clientData/>
  </xdr:twoCellAnchor>
  <xdr:twoCellAnchor>
    <xdr:from>
      <xdr:col>2</xdr:col>
      <xdr:colOff>558045</xdr:colOff>
      <xdr:row>40</xdr:row>
      <xdr:rowOff>60100</xdr:rowOff>
    </xdr:from>
    <xdr:to>
      <xdr:col>2</xdr:col>
      <xdr:colOff>1695449</xdr:colOff>
      <xdr:row>40</xdr:row>
      <xdr:rowOff>891983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93AEDCD-099E-42E0-8C1E-18947C1D61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8583" y="17948050"/>
          <a:ext cx="1137404" cy="831883"/>
        </a:xfrm>
        <a:prstGeom prst="rect">
          <a:avLst/>
        </a:prstGeom>
      </xdr:spPr>
    </xdr:pic>
    <xdr:clientData/>
  </xdr:twoCellAnchor>
  <xdr:twoCellAnchor>
    <xdr:from>
      <xdr:col>2</xdr:col>
      <xdr:colOff>564154</xdr:colOff>
      <xdr:row>18</xdr:row>
      <xdr:rowOff>53921</xdr:rowOff>
    </xdr:from>
    <xdr:to>
      <xdr:col>2</xdr:col>
      <xdr:colOff>1520464</xdr:colOff>
      <xdr:row>18</xdr:row>
      <xdr:rowOff>914185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122EB0A-130D-420B-89F4-7E354E38A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64692" y="6697609"/>
          <a:ext cx="956310" cy="860264"/>
        </a:xfrm>
        <a:prstGeom prst="rect">
          <a:avLst/>
        </a:prstGeom>
      </xdr:spPr>
    </xdr:pic>
    <xdr:clientData/>
  </xdr:twoCellAnchor>
  <xdr:twoCellAnchor>
    <xdr:from>
      <xdr:col>2</xdr:col>
      <xdr:colOff>584729</xdr:colOff>
      <xdr:row>99</xdr:row>
      <xdr:rowOff>47852</xdr:rowOff>
    </xdr:from>
    <xdr:to>
      <xdr:col>2</xdr:col>
      <xdr:colOff>1743378</xdr:colOff>
      <xdr:row>99</xdr:row>
      <xdr:rowOff>909301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9F0694F-B7B4-4A0C-BACE-7EC556762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5267" y="65894177"/>
          <a:ext cx="1158649" cy="861449"/>
        </a:xfrm>
        <a:prstGeom prst="rect">
          <a:avLst/>
        </a:prstGeom>
      </xdr:spPr>
    </xdr:pic>
    <xdr:clientData/>
  </xdr:twoCellAnchor>
  <xdr:twoCellAnchor>
    <xdr:from>
      <xdr:col>2</xdr:col>
      <xdr:colOff>71135</xdr:colOff>
      <xdr:row>93</xdr:row>
      <xdr:rowOff>123901</xdr:rowOff>
    </xdr:from>
    <xdr:to>
      <xdr:col>2</xdr:col>
      <xdr:colOff>2071905</xdr:colOff>
      <xdr:row>93</xdr:row>
      <xdr:rowOff>800101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25B03246-B38E-4BB8-A23A-D26B7BE6E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673" y="59302726"/>
          <a:ext cx="2000770" cy="676200"/>
        </a:xfrm>
        <a:prstGeom prst="rect">
          <a:avLst/>
        </a:prstGeom>
      </xdr:spPr>
    </xdr:pic>
    <xdr:clientData/>
  </xdr:twoCellAnchor>
  <xdr:twoCellAnchor>
    <xdr:from>
      <xdr:col>2</xdr:col>
      <xdr:colOff>461076</xdr:colOff>
      <xdr:row>21</xdr:row>
      <xdr:rowOff>73053</xdr:rowOff>
    </xdr:from>
    <xdr:to>
      <xdr:col>2</xdr:col>
      <xdr:colOff>1576388</xdr:colOff>
      <xdr:row>21</xdr:row>
      <xdr:rowOff>927265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1780C47C-9B1E-464E-BAAF-41C041E29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1614" y="8621741"/>
          <a:ext cx="1115312" cy="854212"/>
        </a:xfrm>
        <a:prstGeom prst="rect">
          <a:avLst/>
        </a:prstGeom>
      </xdr:spPr>
    </xdr:pic>
    <xdr:clientData/>
  </xdr:twoCellAnchor>
  <xdr:twoCellAnchor>
    <xdr:from>
      <xdr:col>2</xdr:col>
      <xdr:colOff>165177</xdr:colOff>
      <xdr:row>100</xdr:row>
      <xdr:rowOff>62517</xdr:rowOff>
    </xdr:from>
    <xdr:to>
      <xdr:col>2</xdr:col>
      <xdr:colOff>2047106</xdr:colOff>
      <xdr:row>100</xdr:row>
      <xdr:rowOff>898872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DC36840-D43E-4576-8676-403A092F2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5715" y="66861342"/>
          <a:ext cx="1881929" cy="836355"/>
        </a:xfrm>
        <a:prstGeom prst="rect">
          <a:avLst/>
        </a:prstGeom>
      </xdr:spPr>
    </xdr:pic>
    <xdr:clientData/>
  </xdr:twoCellAnchor>
  <xdr:twoCellAnchor>
    <xdr:from>
      <xdr:col>2</xdr:col>
      <xdr:colOff>363162</xdr:colOff>
      <xdr:row>116</xdr:row>
      <xdr:rowOff>62157</xdr:rowOff>
    </xdr:from>
    <xdr:to>
      <xdr:col>2</xdr:col>
      <xdr:colOff>1800225</xdr:colOff>
      <xdr:row>116</xdr:row>
      <xdr:rowOff>907687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21127DB7-C014-48E6-9AFD-91969A8CA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3700" y="78390995"/>
          <a:ext cx="1437063" cy="845530"/>
        </a:xfrm>
        <a:prstGeom prst="rect">
          <a:avLst/>
        </a:prstGeom>
      </xdr:spPr>
    </xdr:pic>
    <xdr:clientData/>
  </xdr:twoCellAnchor>
  <xdr:twoCellAnchor>
    <xdr:from>
      <xdr:col>2</xdr:col>
      <xdr:colOff>272673</xdr:colOff>
      <xdr:row>41</xdr:row>
      <xdr:rowOff>73474</xdr:rowOff>
    </xdr:from>
    <xdr:to>
      <xdr:col>2</xdr:col>
      <xdr:colOff>1891989</xdr:colOff>
      <xdr:row>41</xdr:row>
      <xdr:rowOff>904885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DB0FA116-3A67-4F30-BCA7-8AC44C412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3211" y="18913924"/>
          <a:ext cx="1619316" cy="831411"/>
        </a:xfrm>
        <a:prstGeom prst="rect">
          <a:avLst/>
        </a:prstGeom>
      </xdr:spPr>
    </xdr:pic>
    <xdr:clientData/>
  </xdr:twoCellAnchor>
  <xdr:twoCellAnchor>
    <xdr:from>
      <xdr:col>2</xdr:col>
      <xdr:colOff>257821</xdr:colOff>
      <xdr:row>92</xdr:row>
      <xdr:rowOff>77182</xdr:rowOff>
    </xdr:from>
    <xdr:to>
      <xdr:col>2</xdr:col>
      <xdr:colOff>1952624</xdr:colOff>
      <xdr:row>92</xdr:row>
      <xdr:rowOff>919360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6E337550-190A-40B2-9660-2D399FF2F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8359" y="58303507"/>
          <a:ext cx="1694803" cy="842178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126</xdr:row>
      <xdr:rowOff>71090</xdr:rowOff>
    </xdr:from>
    <xdr:to>
      <xdr:col>2</xdr:col>
      <xdr:colOff>2105024</xdr:colOff>
      <xdr:row>127</xdr:row>
      <xdr:rowOff>700758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B584FB3A-DA19-4496-B6F6-04782A0C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7213" y="95249653"/>
          <a:ext cx="2038349" cy="1272605"/>
        </a:xfrm>
        <a:prstGeom prst="rect">
          <a:avLst/>
        </a:prstGeom>
      </xdr:spPr>
    </xdr:pic>
    <xdr:clientData/>
  </xdr:twoCellAnchor>
  <xdr:twoCellAnchor>
    <xdr:from>
      <xdr:col>2</xdr:col>
      <xdr:colOff>652102</xdr:colOff>
      <xdr:row>96</xdr:row>
      <xdr:rowOff>40916</xdr:rowOff>
    </xdr:from>
    <xdr:to>
      <xdr:col>2</xdr:col>
      <xdr:colOff>1633537</xdr:colOff>
      <xdr:row>96</xdr:row>
      <xdr:rowOff>920432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6B248A-E626-4477-9902-90F0F194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640" y="63029741"/>
          <a:ext cx="981435" cy="879516"/>
        </a:xfrm>
        <a:prstGeom prst="rect">
          <a:avLst/>
        </a:prstGeom>
      </xdr:spPr>
    </xdr:pic>
    <xdr:clientData/>
  </xdr:twoCellAnchor>
  <xdr:twoCellAnchor>
    <xdr:from>
      <xdr:col>2</xdr:col>
      <xdr:colOff>565150</xdr:colOff>
      <xdr:row>97</xdr:row>
      <xdr:rowOff>28572</xdr:rowOff>
    </xdr:from>
    <xdr:to>
      <xdr:col>2</xdr:col>
      <xdr:colOff>1581150</xdr:colOff>
      <xdr:row>97</xdr:row>
      <xdr:rowOff>922792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10C05C3-6625-40DB-B0C9-D88158D9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688" y="63969897"/>
          <a:ext cx="1016000" cy="894220"/>
        </a:xfrm>
        <a:prstGeom prst="rect">
          <a:avLst/>
        </a:prstGeom>
      </xdr:spPr>
    </xdr:pic>
    <xdr:clientData/>
  </xdr:twoCellAnchor>
  <xdr:twoCellAnchor>
    <xdr:from>
      <xdr:col>2</xdr:col>
      <xdr:colOff>1203779</xdr:colOff>
      <xdr:row>154</xdr:row>
      <xdr:rowOff>415167</xdr:rowOff>
    </xdr:from>
    <xdr:to>
      <xdr:col>4</xdr:col>
      <xdr:colOff>946151</xdr:colOff>
      <xdr:row>161</xdr:row>
      <xdr:rowOff>120650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3DE11FEF-B2FD-4467-A91D-47C76AE61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9079" y="104358317"/>
          <a:ext cx="2752272" cy="3521833"/>
        </a:xfrm>
        <a:prstGeom prst="rect">
          <a:avLst/>
        </a:prstGeom>
      </xdr:spPr>
    </xdr:pic>
    <xdr:clientData/>
  </xdr:twoCellAnchor>
  <xdr:twoCellAnchor>
    <xdr:from>
      <xdr:col>2</xdr:col>
      <xdr:colOff>386410</xdr:colOff>
      <xdr:row>71</xdr:row>
      <xdr:rowOff>40766</xdr:rowOff>
    </xdr:from>
    <xdr:to>
      <xdr:col>2</xdr:col>
      <xdr:colOff>1839454</xdr:colOff>
      <xdr:row>71</xdr:row>
      <xdr:rowOff>930369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3A5C1D2-B518-40B3-8561-A47C83AF2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86948" y="44341541"/>
          <a:ext cx="1453044" cy="889603"/>
        </a:xfrm>
        <a:prstGeom prst="rect">
          <a:avLst/>
        </a:prstGeom>
      </xdr:spPr>
    </xdr:pic>
    <xdr:clientData/>
  </xdr:twoCellAnchor>
  <xdr:twoCellAnchor>
    <xdr:from>
      <xdr:col>2</xdr:col>
      <xdr:colOff>56865</xdr:colOff>
      <xdr:row>82</xdr:row>
      <xdr:rowOff>115674</xdr:rowOff>
    </xdr:from>
    <xdr:to>
      <xdr:col>2</xdr:col>
      <xdr:colOff>2120292</xdr:colOff>
      <xdr:row>83</xdr:row>
      <xdr:rowOff>576263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C20C1330-BC78-4CC8-963F-CAE826D17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7403" y="52707962"/>
          <a:ext cx="2063427" cy="1113051"/>
        </a:xfrm>
        <a:prstGeom prst="rect">
          <a:avLst/>
        </a:prstGeom>
      </xdr:spPr>
    </xdr:pic>
    <xdr:clientData/>
  </xdr:twoCellAnchor>
  <xdr:twoCellAnchor>
    <xdr:from>
      <xdr:col>2</xdr:col>
      <xdr:colOff>76198</xdr:colOff>
      <xdr:row>43</xdr:row>
      <xdr:rowOff>176212</xdr:rowOff>
    </xdr:from>
    <xdr:to>
      <xdr:col>2</xdr:col>
      <xdr:colOff>2073997</xdr:colOff>
      <xdr:row>43</xdr:row>
      <xdr:rowOff>766762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B62A6220-70EE-466F-911A-9D3CD762A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6736" y="22826662"/>
          <a:ext cx="1997799" cy="590550"/>
        </a:xfrm>
        <a:prstGeom prst="rect">
          <a:avLst/>
        </a:prstGeom>
      </xdr:spPr>
    </xdr:pic>
    <xdr:clientData/>
  </xdr:twoCellAnchor>
  <xdr:twoCellAnchor>
    <xdr:from>
      <xdr:col>2</xdr:col>
      <xdr:colOff>297051</xdr:colOff>
      <xdr:row>20</xdr:row>
      <xdr:rowOff>49130</xdr:rowOff>
    </xdr:from>
    <xdr:to>
      <xdr:col>2</xdr:col>
      <xdr:colOff>1799897</xdr:colOff>
      <xdr:row>20</xdr:row>
      <xdr:rowOff>897139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295B9B2-484F-4156-A274-CB9D4DC9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7111" y="8404460"/>
          <a:ext cx="1502846" cy="848009"/>
        </a:xfrm>
        <a:prstGeom prst="rect">
          <a:avLst/>
        </a:prstGeom>
      </xdr:spPr>
    </xdr:pic>
    <xdr:clientData/>
  </xdr:twoCellAnchor>
  <xdr:twoCellAnchor>
    <xdr:from>
      <xdr:col>2</xdr:col>
      <xdr:colOff>489184</xdr:colOff>
      <xdr:row>22</xdr:row>
      <xdr:rowOff>33498</xdr:rowOff>
    </xdr:from>
    <xdr:to>
      <xdr:col>2</xdr:col>
      <xdr:colOff>1554101</xdr:colOff>
      <xdr:row>22</xdr:row>
      <xdr:rowOff>926629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317FB205-7678-45B7-B6C9-5BB92823A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9244" y="10309068"/>
          <a:ext cx="1064917" cy="893131"/>
        </a:xfrm>
        <a:prstGeom prst="rect">
          <a:avLst/>
        </a:prstGeom>
      </xdr:spPr>
    </xdr:pic>
    <xdr:clientData/>
  </xdr:twoCellAnchor>
  <xdr:twoCellAnchor>
    <xdr:from>
      <xdr:col>2</xdr:col>
      <xdr:colOff>573851</xdr:colOff>
      <xdr:row>28</xdr:row>
      <xdr:rowOff>54006</xdr:rowOff>
    </xdr:from>
    <xdr:to>
      <xdr:col>2</xdr:col>
      <xdr:colOff>1605323</xdr:colOff>
      <xdr:row>28</xdr:row>
      <xdr:rowOff>917222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A1092CAF-243E-48F5-AC33-D634E845C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63911" y="13209936"/>
          <a:ext cx="1031472" cy="863216"/>
        </a:xfrm>
        <a:prstGeom prst="rect">
          <a:avLst/>
        </a:prstGeom>
      </xdr:spPr>
    </xdr:pic>
    <xdr:clientData/>
  </xdr:twoCellAnchor>
  <xdr:twoCellAnchor>
    <xdr:from>
      <xdr:col>2</xdr:col>
      <xdr:colOff>526813</xdr:colOff>
      <xdr:row>27</xdr:row>
      <xdr:rowOff>41489</xdr:rowOff>
    </xdr:from>
    <xdr:to>
      <xdr:col>2</xdr:col>
      <xdr:colOff>1622778</xdr:colOff>
      <xdr:row>27</xdr:row>
      <xdr:rowOff>936037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4DD28B4-7751-4FAF-AB47-A0A613C0F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6873" y="16077779"/>
          <a:ext cx="1095965" cy="894548"/>
        </a:xfrm>
        <a:prstGeom prst="rect">
          <a:avLst/>
        </a:prstGeom>
      </xdr:spPr>
    </xdr:pic>
    <xdr:clientData/>
  </xdr:twoCellAnchor>
  <xdr:twoCellAnchor editAs="oneCell">
    <xdr:from>
      <xdr:col>2</xdr:col>
      <xdr:colOff>338940</xdr:colOff>
      <xdr:row>25</xdr:row>
      <xdr:rowOff>123825</xdr:rowOff>
    </xdr:from>
    <xdr:to>
      <xdr:col>2</xdr:col>
      <xdr:colOff>1878176</xdr:colOff>
      <xdr:row>25</xdr:row>
      <xdr:rowOff>874361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5FDA87E1-B447-4EAA-BC1A-C09BD2001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9478" y="14625638"/>
          <a:ext cx="1539236" cy="750536"/>
        </a:xfrm>
        <a:prstGeom prst="rect">
          <a:avLst/>
        </a:prstGeom>
      </xdr:spPr>
    </xdr:pic>
    <xdr:clientData/>
  </xdr:twoCellAnchor>
  <xdr:twoCellAnchor editAs="oneCell">
    <xdr:from>
      <xdr:col>2</xdr:col>
      <xdr:colOff>122296</xdr:colOff>
      <xdr:row>62</xdr:row>
      <xdr:rowOff>68302</xdr:rowOff>
    </xdr:from>
    <xdr:to>
      <xdr:col>2</xdr:col>
      <xdr:colOff>1759186</xdr:colOff>
      <xdr:row>62</xdr:row>
      <xdr:rowOff>938789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BC75276-3DBA-4E64-9773-492CFB3FB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2356" y="46611262"/>
          <a:ext cx="1636890" cy="870487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338666</xdr:colOff>
      <xdr:row>90</xdr:row>
      <xdr:rowOff>87033</xdr:rowOff>
    </xdr:from>
    <xdr:to>
      <xdr:col>2</xdr:col>
      <xdr:colOff>1721556</xdr:colOff>
      <xdr:row>91</xdr:row>
      <xdr:rowOff>587068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1DEE373A-882F-47DA-8327-C533FC790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28726" y="68263173"/>
          <a:ext cx="1382890" cy="1136305"/>
        </a:xfrm>
        <a:prstGeom prst="rect">
          <a:avLst/>
        </a:prstGeom>
      </xdr:spPr>
    </xdr:pic>
    <xdr:clientData/>
  </xdr:twoCellAnchor>
  <xdr:twoCellAnchor editAs="oneCell">
    <xdr:from>
      <xdr:col>2</xdr:col>
      <xdr:colOff>587964</xdr:colOff>
      <xdr:row>94</xdr:row>
      <xdr:rowOff>51741</xdr:rowOff>
    </xdr:from>
    <xdr:to>
      <xdr:col>2</xdr:col>
      <xdr:colOff>1556926</xdr:colOff>
      <xdr:row>94</xdr:row>
      <xdr:rowOff>904217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B73FDD48-DEB9-42F6-AE1D-621174336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78024" y="71405421"/>
          <a:ext cx="968962" cy="852476"/>
        </a:xfrm>
        <a:prstGeom prst="rect">
          <a:avLst/>
        </a:prstGeom>
      </xdr:spPr>
    </xdr:pic>
    <xdr:clientData/>
  </xdr:twoCellAnchor>
  <xdr:twoCellAnchor>
    <xdr:from>
      <xdr:col>2</xdr:col>
      <xdr:colOff>89370</xdr:colOff>
      <xdr:row>124</xdr:row>
      <xdr:rowOff>73712</xdr:rowOff>
    </xdr:from>
    <xdr:to>
      <xdr:col>2</xdr:col>
      <xdr:colOff>1953105</xdr:colOff>
      <xdr:row>124</xdr:row>
      <xdr:rowOff>856074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B4AB52A6-668A-49CD-86E4-D5AB639EB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9430" y="92321432"/>
          <a:ext cx="1863735" cy="782362"/>
        </a:xfrm>
        <a:prstGeom prst="rect">
          <a:avLst/>
        </a:prstGeom>
      </xdr:spPr>
    </xdr:pic>
    <xdr:clientData/>
  </xdr:twoCellAnchor>
  <xdr:twoCellAnchor>
    <xdr:from>
      <xdr:col>2</xdr:col>
      <xdr:colOff>84662</xdr:colOff>
      <xdr:row>125</xdr:row>
      <xdr:rowOff>135203</xdr:rowOff>
    </xdr:from>
    <xdr:to>
      <xdr:col>2</xdr:col>
      <xdr:colOff>2003775</xdr:colOff>
      <xdr:row>125</xdr:row>
      <xdr:rowOff>836996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E76F1EFA-5E1E-45E0-96E9-111A3B1BE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4722" y="93327803"/>
          <a:ext cx="1919113" cy="701793"/>
        </a:xfrm>
        <a:prstGeom prst="rect">
          <a:avLst/>
        </a:prstGeom>
      </xdr:spPr>
    </xdr:pic>
    <xdr:clientData/>
  </xdr:twoCellAnchor>
  <xdr:twoCellAnchor>
    <xdr:from>
      <xdr:col>2</xdr:col>
      <xdr:colOff>69738</xdr:colOff>
      <xdr:row>26</xdr:row>
      <xdr:rowOff>68368</xdr:rowOff>
    </xdr:from>
    <xdr:to>
      <xdr:col>2</xdr:col>
      <xdr:colOff>2070099</xdr:colOff>
      <xdr:row>26</xdr:row>
      <xdr:rowOff>917223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DCF9EC04-E936-41B4-A516-24D0FC398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4375038" y="14965468"/>
          <a:ext cx="2000361" cy="848855"/>
        </a:xfrm>
        <a:prstGeom prst="rect">
          <a:avLst/>
        </a:prstGeom>
      </xdr:spPr>
    </xdr:pic>
    <xdr:clientData/>
  </xdr:twoCellAnchor>
  <xdr:twoCellAnchor>
    <xdr:from>
      <xdr:col>2</xdr:col>
      <xdr:colOff>61147</xdr:colOff>
      <xdr:row>122</xdr:row>
      <xdr:rowOff>136321</xdr:rowOff>
    </xdr:from>
    <xdr:to>
      <xdr:col>2</xdr:col>
      <xdr:colOff>1947334</xdr:colOff>
      <xdr:row>122</xdr:row>
      <xdr:rowOff>827852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BF5DC43-33E6-421F-9369-8EDD91F2FF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1207" y="95203441"/>
          <a:ext cx="1886187" cy="691531"/>
        </a:xfrm>
        <a:prstGeom prst="rect">
          <a:avLst/>
        </a:prstGeom>
      </xdr:spPr>
    </xdr:pic>
    <xdr:clientData/>
  </xdr:twoCellAnchor>
  <xdr:twoCellAnchor>
    <xdr:from>
      <xdr:col>2</xdr:col>
      <xdr:colOff>42330</xdr:colOff>
      <xdr:row>123</xdr:row>
      <xdr:rowOff>108185</xdr:rowOff>
    </xdr:from>
    <xdr:to>
      <xdr:col>2</xdr:col>
      <xdr:colOff>2008453</xdr:colOff>
      <xdr:row>123</xdr:row>
      <xdr:rowOff>879592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7479195-D2C0-4AE4-BF8B-90A9A01AC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2390" y="96123995"/>
          <a:ext cx="1966123" cy="771407"/>
        </a:xfrm>
        <a:prstGeom prst="rect">
          <a:avLst/>
        </a:prstGeom>
      </xdr:spPr>
    </xdr:pic>
    <xdr:clientData/>
  </xdr:twoCellAnchor>
  <xdr:twoCellAnchor>
    <xdr:from>
      <xdr:col>2</xdr:col>
      <xdr:colOff>104425</xdr:colOff>
      <xdr:row>132</xdr:row>
      <xdr:rowOff>38101</xdr:rowOff>
    </xdr:from>
    <xdr:to>
      <xdr:col>2</xdr:col>
      <xdr:colOff>2101525</xdr:colOff>
      <xdr:row>132</xdr:row>
      <xdr:rowOff>585788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9762C7D3-CEF7-462A-8A86-A9BB52963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4963" y="98059876"/>
          <a:ext cx="1997100" cy="547687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55</xdr:row>
      <xdr:rowOff>96492</xdr:rowOff>
    </xdr:from>
    <xdr:to>
      <xdr:col>2</xdr:col>
      <xdr:colOff>1995487</xdr:colOff>
      <xdr:row>56</xdr:row>
      <xdr:rowOff>582681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8CD496-F7F5-4D2B-941A-A8994470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2463" y="31948092"/>
          <a:ext cx="1833562" cy="1195802"/>
        </a:xfrm>
        <a:prstGeom prst="rect">
          <a:avLst/>
        </a:prstGeom>
      </xdr:spPr>
    </xdr:pic>
    <xdr:clientData/>
  </xdr:twoCellAnchor>
  <xdr:twoCellAnchor>
    <xdr:from>
      <xdr:col>2</xdr:col>
      <xdr:colOff>137673</xdr:colOff>
      <xdr:row>140</xdr:row>
      <xdr:rowOff>80961</xdr:rowOff>
    </xdr:from>
    <xdr:to>
      <xdr:col>2</xdr:col>
      <xdr:colOff>1972075</xdr:colOff>
      <xdr:row>141</xdr:row>
      <xdr:rowOff>549964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E5F8F6D9-2555-434A-A68E-4806A80BA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9163" y="97403601"/>
          <a:ext cx="1834402" cy="1101463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24</xdr:row>
      <xdr:rowOff>76200</xdr:rowOff>
    </xdr:from>
    <xdr:to>
      <xdr:col>2</xdr:col>
      <xdr:colOff>1669461</xdr:colOff>
      <xdr:row>24</xdr:row>
      <xdr:rowOff>914025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83D98A91-5373-487B-B675-756479D95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81563" y="13054013"/>
          <a:ext cx="1088436" cy="837825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80962</xdr:rowOff>
    </xdr:from>
    <xdr:to>
      <xdr:col>2</xdr:col>
      <xdr:colOff>1747426</xdr:colOff>
      <xdr:row>42</xdr:row>
      <xdr:rowOff>892941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D27D68C-64DD-49CA-A6D1-62CA5A890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72038" y="23064787"/>
          <a:ext cx="1175926" cy="811979"/>
        </a:xfrm>
        <a:prstGeom prst="rect">
          <a:avLst/>
        </a:prstGeom>
      </xdr:spPr>
    </xdr:pic>
    <xdr:clientData/>
  </xdr:twoCellAnchor>
  <xdr:twoCellAnchor editAs="oneCell">
    <xdr:from>
      <xdr:col>2</xdr:col>
      <xdr:colOff>555314</xdr:colOff>
      <xdr:row>45</xdr:row>
      <xdr:rowOff>61913</xdr:rowOff>
    </xdr:from>
    <xdr:to>
      <xdr:col>2</xdr:col>
      <xdr:colOff>1143667</xdr:colOff>
      <xdr:row>45</xdr:row>
      <xdr:rowOff>919163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F1C11BDF-E30F-4663-B86F-D61A2765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5852" y="25903238"/>
          <a:ext cx="588353" cy="857250"/>
        </a:xfrm>
        <a:prstGeom prst="rect">
          <a:avLst/>
        </a:prstGeom>
      </xdr:spPr>
    </xdr:pic>
    <xdr:clientData/>
  </xdr:twoCellAnchor>
  <xdr:twoCellAnchor>
    <xdr:from>
      <xdr:col>2</xdr:col>
      <xdr:colOff>419100</xdr:colOff>
      <xdr:row>64</xdr:row>
      <xdr:rowOff>61913</xdr:rowOff>
    </xdr:from>
    <xdr:to>
      <xdr:col>2</xdr:col>
      <xdr:colOff>1846283</xdr:colOff>
      <xdr:row>65</xdr:row>
      <xdr:rowOff>557203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CF1715E3-BBA3-47FA-8109-086D231A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9638" y="43600688"/>
          <a:ext cx="1427183" cy="112394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101</xdr:row>
      <xdr:rowOff>47625</xdr:rowOff>
    </xdr:from>
    <xdr:to>
      <xdr:col>2</xdr:col>
      <xdr:colOff>1775750</xdr:colOff>
      <xdr:row>101</xdr:row>
      <xdr:rowOff>856631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8604835A-3214-450F-855E-7CF6A3D8A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8688" y="65751075"/>
          <a:ext cx="1337600" cy="80900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67</xdr:row>
      <xdr:rowOff>95250</xdr:rowOff>
    </xdr:from>
    <xdr:to>
      <xdr:col>2</xdr:col>
      <xdr:colOff>2160832</xdr:colOff>
      <xdr:row>68</xdr:row>
      <xdr:rowOff>534098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C6E125C-8299-4778-8DB9-1991F0DB4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" r="-4533"/>
        <a:stretch/>
      </xdr:blipFill>
      <xdr:spPr>
        <a:xfrm>
          <a:off x="4567238" y="45358050"/>
          <a:ext cx="1894132" cy="124847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72</xdr:row>
      <xdr:rowOff>80963</xdr:rowOff>
    </xdr:from>
    <xdr:to>
      <xdr:col>2</xdr:col>
      <xdr:colOff>1833801</xdr:colOff>
      <xdr:row>73</xdr:row>
      <xdr:rowOff>581256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53B5BC4-4221-41B9-8C9D-D25A485F6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3913" y="49163288"/>
          <a:ext cx="1500426" cy="1147993"/>
        </a:xfrm>
        <a:prstGeom prst="rect">
          <a:avLst/>
        </a:prstGeom>
      </xdr:spPr>
    </xdr:pic>
    <xdr:clientData/>
  </xdr:twoCellAnchor>
  <xdr:twoCellAnchor editAs="oneCell">
    <xdr:from>
      <xdr:col>2</xdr:col>
      <xdr:colOff>202622</xdr:colOff>
      <xdr:row>130</xdr:row>
      <xdr:rowOff>80964</xdr:rowOff>
    </xdr:from>
    <xdr:to>
      <xdr:col>2</xdr:col>
      <xdr:colOff>1695450</xdr:colOff>
      <xdr:row>130</xdr:row>
      <xdr:rowOff>794324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2D8D4BB7-69CA-418A-B72D-D2F1B4452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3160" y="97397889"/>
          <a:ext cx="1492828" cy="71336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131</xdr:row>
      <xdr:rowOff>88301</xdr:rowOff>
    </xdr:from>
    <xdr:to>
      <xdr:col>2</xdr:col>
      <xdr:colOff>2014536</xdr:colOff>
      <xdr:row>131</xdr:row>
      <xdr:rowOff>806394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3AAC3A85-D2AA-488A-BA5C-04CFA56AE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7213" y="98291051"/>
          <a:ext cx="1947861" cy="718093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36</xdr:row>
      <xdr:rowOff>212841</xdr:rowOff>
    </xdr:from>
    <xdr:to>
      <xdr:col>2</xdr:col>
      <xdr:colOff>2066925</xdr:colOff>
      <xdr:row>37</xdr:row>
      <xdr:rowOff>646314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576C2D77-696E-4AFF-9F87-FE89C3E06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638" y="22863291"/>
          <a:ext cx="2028825" cy="1219286"/>
        </a:xfrm>
        <a:prstGeom prst="rect">
          <a:avLst/>
        </a:prstGeom>
      </xdr:spPr>
    </xdr:pic>
    <xdr:clientData/>
  </xdr:twoCellAnchor>
  <xdr:twoCellAnchor>
    <xdr:from>
      <xdr:col>2</xdr:col>
      <xdr:colOff>100012</xdr:colOff>
      <xdr:row>34</xdr:row>
      <xdr:rowOff>104775</xdr:rowOff>
    </xdr:from>
    <xdr:to>
      <xdr:col>2</xdr:col>
      <xdr:colOff>2033587</xdr:colOff>
      <xdr:row>35</xdr:row>
      <xdr:rowOff>671512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18FFA62-7D2A-4A35-A261-848B6DE97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0550" y="21183600"/>
          <a:ext cx="1933575" cy="1352550"/>
        </a:xfrm>
        <a:prstGeom prst="rect">
          <a:avLst/>
        </a:prstGeom>
      </xdr:spPr>
    </xdr:pic>
    <xdr:clientData/>
  </xdr:twoCellAnchor>
  <xdr:twoCellAnchor>
    <xdr:from>
      <xdr:col>2</xdr:col>
      <xdr:colOff>83234</xdr:colOff>
      <xdr:row>38</xdr:row>
      <xdr:rowOff>104775</xdr:rowOff>
    </xdr:from>
    <xdr:to>
      <xdr:col>2</xdr:col>
      <xdr:colOff>2152155</xdr:colOff>
      <xdr:row>38</xdr:row>
      <xdr:rowOff>860774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0ED85EE-2EE5-49D7-84F2-89E1FB658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3772" y="25898475"/>
          <a:ext cx="2068921" cy="755999"/>
        </a:xfrm>
        <a:prstGeom prst="rect">
          <a:avLst/>
        </a:prstGeom>
      </xdr:spPr>
    </xdr:pic>
    <xdr:clientData/>
  </xdr:twoCellAnchor>
  <xdr:twoCellAnchor>
    <xdr:from>
      <xdr:col>2</xdr:col>
      <xdr:colOff>344862</xdr:colOff>
      <xdr:row>89</xdr:row>
      <xdr:rowOff>66674</xdr:rowOff>
    </xdr:from>
    <xdr:to>
      <xdr:col>2</xdr:col>
      <xdr:colOff>1766887</xdr:colOff>
      <xdr:row>89</xdr:row>
      <xdr:rowOff>1013224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D7178558-CBED-4C5C-8523-62DD524D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5400" y="67989449"/>
          <a:ext cx="1422025" cy="946550"/>
        </a:xfrm>
        <a:prstGeom prst="rect">
          <a:avLst/>
        </a:prstGeom>
      </xdr:spPr>
    </xdr:pic>
    <xdr:clientData/>
  </xdr:twoCellAnchor>
  <xdr:twoCellAnchor editAs="oneCell">
    <xdr:from>
      <xdr:col>2</xdr:col>
      <xdr:colOff>415672</xdr:colOff>
      <xdr:row>108</xdr:row>
      <xdr:rowOff>80962</xdr:rowOff>
    </xdr:from>
    <xdr:to>
      <xdr:col>2</xdr:col>
      <xdr:colOff>1658534</xdr:colOff>
      <xdr:row>108</xdr:row>
      <xdr:rowOff>909637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EA2430A3-0571-4269-A46E-A189A0CB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5732" y="93262132"/>
          <a:ext cx="1242862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347662</xdr:colOff>
      <xdr:row>120</xdr:row>
      <xdr:rowOff>52385</xdr:rowOff>
    </xdr:from>
    <xdr:to>
      <xdr:col>2</xdr:col>
      <xdr:colOff>1647825</xdr:colOff>
      <xdr:row>120</xdr:row>
      <xdr:rowOff>925829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8B3117-5457-419E-9161-7FA5EDF90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7722" y="103173845"/>
          <a:ext cx="1300163" cy="873444"/>
        </a:xfrm>
        <a:prstGeom prst="rect">
          <a:avLst/>
        </a:prstGeom>
      </xdr:spPr>
    </xdr:pic>
    <xdr:clientData/>
  </xdr:twoCellAnchor>
  <xdr:twoCellAnchor>
    <xdr:from>
      <xdr:col>2</xdr:col>
      <xdr:colOff>671512</xdr:colOff>
      <xdr:row>129</xdr:row>
      <xdr:rowOff>66675</xdr:rowOff>
    </xdr:from>
    <xdr:to>
      <xdr:col>2</xdr:col>
      <xdr:colOff>1502597</xdr:colOff>
      <xdr:row>129</xdr:row>
      <xdr:rowOff>838199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D4FB067-D43B-4491-9E59-B70E99941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2050" y="107684888"/>
          <a:ext cx="831085" cy="771524"/>
        </a:xfrm>
        <a:prstGeom prst="rect">
          <a:avLst/>
        </a:prstGeom>
      </xdr:spPr>
    </xdr:pic>
    <xdr:clientData/>
  </xdr:twoCellAnchor>
  <xdr:twoCellAnchor>
    <xdr:from>
      <xdr:col>2</xdr:col>
      <xdr:colOff>604837</xdr:colOff>
      <xdr:row>138</xdr:row>
      <xdr:rowOff>52387</xdr:rowOff>
    </xdr:from>
    <xdr:to>
      <xdr:col>2</xdr:col>
      <xdr:colOff>1485899</xdr:colOff>
      <xdr:row>138</xdr:row>
      <xdr:rowOff>933449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351C0FA2-480B-483A-A39F-6CB5BB099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5375" y="114600037"/>
          <a:ext cx="881062" cy="88106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139</xdr:row>
      <xdr:rowOff>61913</xdr:rowOff>
    </xdr:from>
    <xdr:to>
      <xdr:col>2</xdr:col>
      <xdr:colOff>1144992</xdr:colOff>
      <xdr:row>139</xdr:row>
      <xdr:rowOff>910114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66A1BA4C-46E0-4CD2-808F-F88414FA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5788" y="115562063"/>
          <a:ext cx="1049742" cy="848201"/>
        </a:xfrm>
        <a:prstGeom prst="rect">
          <a:avLst/>
        </a:prstGeom>
      </xdr:spPr>
    </xdr:pic>
    <xdr:clientData/>
  </xdr:twoCellAnchor>
  <xdr:twoCellAnchor editAs="oneCell">
    <xdr:from>
      <xdr:col>2</xdr:col>
      <xdr:colOff>1104685</xdr:colOff>
      <xdr:row>139</xdr:row>
      <xdr:rowOff>147638</xdr:rowOff>
    </xdr:from>
    <xdr:to>
      <xdr:col>2</xdr:col>
      <xdr:colOff>2130680</xdr:colOff>
      <xdr:row>139</xdr:row>
      <xdr:rowOff>838200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48CDD4A9-4DC5-416F-B185-495B8B34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5223" y="115647788"/>
          <a:ext cx="1025995" cy="690562"/>
        </a:xfrm>
        <a:prstGeom prst="rect">
          <a:avLst/>
        </a:prstGeom>
      </xdr:spPr>
    </xdr:pic>
    <xdr:clientData/>
  </xdr:twoCellAnchor>
  <xdr:twoCellAnchor>
    <xdr:from>
      <xdr:col>2</xdr:col>
      <xdr:colOff>214313</xdr:colOff>
      <xdr:row>110</xdr:row>
      <xdr:rowOff>61911</xdr:rowOff>
    </xdr:from>
    <xdr:to>
      <xdr:col>2</xdr:col>
      <xdr:colOff>1966911</xdr:colOff>
      <xdr:row>110</xdr:row>
      <xdr:rowOff>903817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7D08237E-95BA-418C-83E4-004A2E0C6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14851" y="81438749"/>
          <a:ext cx="1752598" cy="841906"/>
        </a:xfrm>
        <a:prstGeom prst="rect">
          <a:avLst/>
        </a:prstGeom>
      </xdr:spPr>
    </xdr:pic>
    <xdr:clientData/>
  </xdr:twoCellAnchor>
  <xdr:twoCellAnchor>
    <xdr:from>
      <xdr:col>2</xdr:col>
      <xdr:colOff>90487</xdr:colOff>
      <xdr:row>119</xdr:row>
      <xdr:rowOff>109537</xdr:rowOff>
    </xdr:from>
    <xdr:to>
      <xdr:col>2</xdr:col>
      <xdr:colOff>2058522</xdr:colOff>
      <xdr:row>119</xdr:row>
      <xdr:rowOff>855113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5F8B84B0-B8F1-4CFF-B5D6-B4564DD4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025" y="89515950"/>
          <a:ext cx="1968035" cy="745576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133</xdr:row>
      <xdr:rowOff>28575</xdr:rowOff>
    </xdr:from>
    <xdr:to>
      <xdr:col>2</xdr:col>
      <xdr:colOff>1943101</xdr:colOff>
      <xdr:row>133</xdr:row>
      <xdr:rowOff>841102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83AE42F-9E37-4FAB-8DE6-D09219FF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2939" y="100731638"/>
          <a:ext cx="1790700" cy="8125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0</xdr:row>
      <xdr:rowOff>12700</xdr:rowOff>
    </xdr:from>
    <xdr:to>
      <xdr:col>5</xdr:col>
      <xdr:colOff>390524</xdr:colOff>
      <xdr:row>4</xdr:row>
      <xdr:rowOff>107592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9668B0-AD6F-49A0-B200-E11EE99C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2700"/>
          <a:ext cx="1730374" cy="964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88D2F-BF66-497B-9DC6-409909875C6A}">
  <sheetPr filterMode="1">
    <pageSetUpPr fitToPage="1"/>
  </sheetPr>
  <dimension ref="A1:K164"/>
  <sheetViews>
    <sheetView tabSelected="1" zoomScale="80" zoomScaleNormal="80" workbookViewId="0">
      <selection activeCell="A14" sqref="A14:G14"/>
    </sheetView>
  </sheetViews>
  <sheetFormatPr defaultColWidth="9.15625" defaultRowHeight="19" customHeight="1" x14ac:dyDescent="0.45"/>
  <cols>
    <col min="1" max="1" width="43.20703125" style="5" customWidth="1"/>
    <col min="2" max="2" width="16.20703125" style="1" customWidth="1"/>
    <col min="3" max="3" width="29.9453125" style="2" customWidth="1"/>
    <col min="4" max="4" width="11.68359375" style="4" customWidth="1"/>
    <col min="5" max="5" width="14.62890625" style="6" customWidth="1"/>
    <col min="6" max="6" width="13.68359375" style="4" customWidth="1"/>
    <col min="7" max="7" width="16.3125" style="42" customWidth="1"/>
    <col min="8" max="8" width="13.15625" style="6" hidden="1" customWidth="1"/>
    <col min="9" max="11" width="11.734375" style="48" hidden="1" customWidth="1"/>
    <col min="12" max="12" width="9.15625" style="2" customWidth="1"/>
    <col min="13" max="16384" width="9.15625" style="2"/>
  </cols>
  <sheetData>
    <row r="1" spans="1:11" ht="63.3" customHeight="1" x14ac:dyDescent="0.45">
      <c r="B1" s="86" t="s">
        <v>130</v>
      </c>
      <c r="C1" s="86"/>
      <c r="D1" s="86"/>
      <c r="E1" s="86"/>
      <c r="F1" s="86"/>
      <c r="G1" s="86"/>
    </row>
    <row r="2" spans="1:11" ht="19.5" customHeight="1" x14ac:dyDescent="0.45">
      <c r="B2" s="128" t="s">
        <v>127</v>
      </c>
      <c r="C2" s="128"/>
      <c r="D2" s="51"/>
      <c r="E2" s="125" t="s">
        <v>124</v>
      </c>
      <c r="F2" s="126"/>
      <c r="G2" s="126"/>
    </row>
    <row r="3" spans="1:11" ht="16.8" customHeight="1" x14ac:dyDescent="0.45">
      <c r="B3" s="129" t="s">
        <v>128</v>
      </c>
      <c r="C3" s="129"/>
      <c r="D3" s="52"/>
      <c r="E3" s="127" t="s">
        <v>125</v>
      </c>
      <c r="F3" s="127"/>
      <c r="G3" s="127"/>
    </row>
    <row r="4" spans="1:11" ht="16.8" customHeight="1" x14ac:dyDescent="0.45">
      <c r="B4" s="129"/>
      <c r="C4" s="129"/>
      <c r="D4" s="52"/>
      <c r="E4" s="127" t="s">
        <v>135</v>
      </c>
      <c r="F4" s="127"/>
      <c r="G4" s="127"/>
    </row>
    <row r="5" spans="1:11" ht="16.8" customHeight="1" x14ac:dyDescent="0.45">
      <c r="B5" s="129" t="s">
        <v>129</v>
      </c>
      <c r="C5" s="129"/>
      <c r="D5" s="52"/>
      <c r="E5" s="127" t="s">
        <v>126</v>
      </c>
      <c r="F5" s="127"/>
      <c r="G5" s="127"/>
    </row>
    <row r="6" spans="1:11" ht="39.6" customHeight="1" x14ac:dyDescent="0.45">
      <c r="A6" s="123" t="s">
        <v>131</v>
      </c>
      <c r="B6" s="124"/>
      <c r="C6" s="124"/>
      <c r="D6" s="124"/>
      <c r="E6" s="124"/>
      <c r="F6" s="124"/>
      <c r="G6" s="124"/>
    </row>
    <row r="7" spans="1:11" s="59" customFormat="1" ht="22.8" customHeight="1" x14ac:dyDescent="0.5">
      <c r="A7" s="53" t="s">
        <v>38</v>
      </c>
      <c r="B7" s="54"/>
      <c r="C7" s="55"/>
      <c r="D7" s="110" t="s">
        <v>39</v>
      </c>
      <c r="E7" s="110"/>
      <c r="F7" s="110"/>
      <c r="G7" s="110"/>
      <c r="H7" s="2"/>
      <c r="I7" s="48"/>
      <c r="J7" s="48"/>
      <c r="K7" s="48"/>
    </row>
    <row r="8" spans="1:11" s="59" customFormat="1" ht="22.8" customHeight="1" x14ac:dyDescent="0.65">
      <c r="A8" s="56"/>
      <c r="B8" s="57"/>
      <c r="C8" s="95" t="s">
        <v>40</v>
      </c>
      <c r="D8" s="111"/>
      <c r="E8" s="112"/>
      <c r="F8" s="112"/>
      <c r="G8" s="113"/>
      <c r="H8" s="3"/>
      <c r="I8" s="49"/>
      <c r="J8" s="49"/>
      <c r="K8" s="49"/>
    </row>
    <row r="9" spans="1:11" s="59" customFormat="1" ht="22.8" customHeight="1" x14ac:dyDescent="0.5">
      <c r="A9" s="53" t="s">
        <v>41</v>
      </c>
      <c r="B9" s="57"/>
      <c r="C9" s="95" t="s">
        <v>42</v>
      </c>
      <c r="D9" s="114"/>
      <c r="E9" s="115"/>
      <c r="F9" s="115"/>
      <c r="G9" s="116"/>
      <c r="H9" s="2"/>
      <c r="I9" s="48"/>
      <c r="J9" s="48"/>
      <c r="K9" s="48"/>
    </row>
    <row r="10" spans="1:11" s="59" customFormat="1" ht="22.8" customHeight="1" x14ac:dyDescent="0.5">
      <c r="A10" s="56"/>
      <c r="B10" s="57"/>
      <c r="C10" s="95" t="s">
        <v>43</v>
      </c>
      <c r="D10" s="58"/>
      <c r="E10" s="55" t="s">
        <v>44</v>
      </c>
      <c r="F10" s="120"/>
      <c r="G10" s="121"/>
      <c r="H10" s="2"/>
      <c r="I10" s="48"/>
      <c r="J10" s="48"/>
      <c r="K10" s="48"/>
    </row>
    <row r="11" spans="1:11" s="59" customFormat="1" ht="22.8" customHeight="1" x14ac:dyDescent="0.5">
      <c r="A11" s="53" t="s">
        <v>45</v>
      </c>
      <c r="B11" s="96" t="s">
        <v>225</v>
      </c>
      <c r="C11" s="95" t="s">
        <v>46</v>
      </c>
      <c r="D11" s="117"/>
      <c r="E11" s="118"/>
      <c r="F11" s="118"/>
      <c r="G11" s="119"/>
      <c r="H11" s="2"/>
      <c r="I11" s="48"/>
      <c r="J11" s="48"/>
      <c r="K11" s="48"/>
    </row>
    <row r="12" spans="1:11" s="59" customFormat="1" ht="22.8" customHeight="1" x14ac:dyDescent="0.5">
      <c r="A12" s="103"/>
      <c r="B12" s="103"/>
      <c r="C12" s="95" t="s">
        <v>226</v>
      </c>
      <c r="D12" s="105"/>
      <c r="E12" s="106"/>
      <c r="F12" s="106"/>
      <c r="G12" s="107"/>
      <c r="H12" s="97"/>
      <c r="I12" s="48"/>
      <c r="J12" s="48"/>
      <c r="K12" s="48"/>
    </row>
    <row r="13" spans="1:11" s="59" customFormat="1" ht="48.9" customHeight="1" x14ac:dyDescent="0.5">
      <c r="A13" s="108" t="s">
        <v>326</v>
      </c>
      <c r="B13" s="109"/>
      <c r="C13" s="109"/>
      <c r="D13" s="109"/>
      <c r="E13" s="109"/>
      <c r="F13" s="109"/>
      <c r="G13" s="109"/>
      <c r="H13" s="109"/>
      <c r="I13" s="48"/>
      <c r="J13" s="48"/>
      <c r="K13" s="48"/>
    </row>
    <row r="14" spans="1:11" s="59" customFormat="1" ht="22.8" customHeight="1" x14ac:dyDescent="0.5">
      <c r="A14" s="104" t="s">
        <v>274</v>
      </c>
      <c r="B14" s="104"/>
      <c r="C14" s="104"/>
      <c r="D14" s="104"/>
      <c r="E14" s="104"/>
      <c r="F14" s="104"/>
      <c r="G14" s="104"/>
      <c r="H14" s="6"/>
      <c r="I14" s="48"/>
      <c r="J14" s="48"/>
      <c r="K14" s="48"/>
    </row>
    <row r="15" spans="1:11" s="87" customFormat="1" ht="19.8" customHeight="1" x14ac:dyDescent="0.45">
      <c r="A15" s="60" t="s">
        <v>0</v>
      </c>
      <c r="B15" s="61" t="s">
        <v>11</v>
      </c>
      <c r="C15" s="61" t="s">
        <v>15</v>
      </c>
      <c r="D15" s="62" t="s">
        <v>12</v>
      </c>
      <c r="E15" s="68" t="s">
        <v>13</v>
      </c>
      <c r="F15" s="62" t="s">
        <v>18</v>
      </c>
      <c r="G15" s="68" t="s">
        <v>36</v>
      </c>
      <c r="H15" s="92" t="s">
        <v>63</v>
      </c>
      <c r="I15" s="48"/>
      <c r="J15" s="48"/>
      <c r="K15" s="48"/>
    </row>
    <row r="16" spans="1:11" ht="19.8" customHeight="1" x14ac:dyDescent="0.45">
      <c r="A16" s="22" t="s">
        <v>19</v>
      </c>
      <c r="B16" s="23"/>
      <c r="C16" s="63"/>
      <c r="D16" s="64"/>
      <c r="E16" s="69"/>
      <c r="F16" s="64"/>
      <c r="G16" s="69"/>
      <c r="H16" s="7"/>
      <c r="I16" s="48" t="s">
        <v>167</v>
      </c>
      <c r="J16" s="48" t="s">
        <v>168</v>
      </c>
      <c r="K16" s="48" t="s">
        <v>169</v>
      </c>
    </row>
    <row r="17" spans="1:11" s="90" customFormat="1" ht="75" customHeight="1" x14ac:dyDescent="0.4">
      <c r="A17" s="60" t="s">
        <v>121</v>
      </c>
      <c r="B17" s="65">
        <v>734173910896</v>
      </c>
      <c r="C17" s="66"/>
      <c r="D17" s="67">
        <v>1.5</v>
      </c>
      <c r="E17" s="70">
        <v>64</v>
      </c>
      <c r="F17" s="67">
        <f t="shared" ref="F17:F24" si="0">E17*D17</f>
        <v>96</v>
      </c>
      <c r="G17" s="71"/>
      <c r="H17" s="88" t="s">
        <v>134</v>
      </c>
      <c r="I17" s="89">
        <v>0.11</v>
      </c>
      <c r="J17" s="89">
        <f>I17*E17</f>
        <v>7.04</v>
      </c>
      <c r="K17" s="89">
        <f>J17*G17</f>
        <v>0</v>
      </c>
    </row>
    <row r="18" spans="1:11" s="90" customFormat="1" ht="75" customHeight="1" x14ac:dyDescent="0.4">
      <c r="A18" s="60" t="s">
        <v>122</v>
      </c>
      <c r="B18" s="65">
        <v>734173685862</v>
      </c>
      <c r="C18" s="66"/>
      <c r="D18" s="67">
        <v>2.5</v>
      </c>
      <c r="E18" s="70">
        <v>36</v>
      </c>
      <c r="F18" s="67">
        <f t="shared" si="0"/>
        <v>90</v>
      </c>
      <c r="G18" s="71"/>
      <c r="H18" s="88" t="s">
        <v>134</v>
      </c>
      <c r="I18" s="89">
        <v>0.56000000000000005</v>
      </c>
      <c r="J18" s="89">
        <f t="shared" ref="J18:J83" si="1">I18*E18</f>
        <v>20.160000000000004</v>
      </c>
      <c r="K18" s="89">
        <f t="shared" ref="K18:K83" si="2">J18*G18</f>
        <v>0</v>
      </c>
    </row>
    <row r="19" spans="1:11" s="90" customFormat="1" ht="75" customHeight="1" x14ac:dyDescent="0.4">
      <c r="A19" s="60" t="s">
        <v>197</v>
      </c>
      <c r="B19" s="65">
        <v>734173913354</v>
      </c>
      <c r="C19" s="66"/>
      <c r="D19" s="67">
        <v>3.5</v>
      </c>
      <c r="E19" s="70">
        <v>16</v>
      </c>
      <c r="F19" s="67">
        <f t="shared" si="0"/>
        <v>56</v>
      </c>
      <c r="G19" s="71"/>
      <c r="H19" s="88" t="s">
        <v>134</v>
      </c>
      <c r="I19" s="89">
        <v>1</v>
      </c>
      <c r="J19" s="89">
        <f t="shared" si="1"/>
        <v>16</v>
      </c>
      <c r="K19" s="89">
        <f t="shared" si="2"/>
        <v>0</v>
      </c>
    </row>
    <row r="20" spans="1:11" s="90" customFormat="1" ht="75" customHeight="1" x14ac:dyDescent="0.4">
      <c r="A20" s="72" t="s">
        <v>227</v>
      </c>
      <c r="B20" s="65">
        <v>734173701548</v>
      </c>
      <c r="C20" s="66"/>
      <c r="D20" s="67">
        <v>4.5</v>
      </c>
      <c r="E20" s="70">
        <v>12</v>
      </c>
      <c r="F20" s="67">
        <f t="shared" si="0"/>
        <v>54</v>
      </c>
      <c r="G20" s="71"/>
      <c r="H20" s="88" t="s">
        <v>134</v>
      </c>
      <c r="I20" s="89">
        <v>2</v>
      </c>
      <c r="J20" s="89">
        <f t="shared" si="1"/>
        <v>24</v>
      </c>
      <c r="K20" s="89">
        <f t="shared" si="2"/>
        <v>0</v>
      </c>
    </row>
    <row r="21" spans="1:11" s="90" customFormat="1" ht="75" customHeight="1" x14ac:dyDescent="0.4">
      <c r="A21" s="72" t="s">
        <v>207</v>
      </c>
      <c r="B21" s="65">
        <v>734173915068</v>
      </c>
      <c r="C21" s="66"/>
      <c r="D21" s="67">
        <v>50</v>
      </c>
      <c r="E21" s="70">
        <v>2</v>
      </c>
      <c r="F21" s="67">
        <f t="shared" si="0"/>
        <v>100</v>
      </c>
      <c r="G21" s="71"/>
      <c r="H21" s="88" t="s">
        <v>134</v>
      </c>
      <c r="I21" s="89">
        <v>4</v>
      </c>
      <c r="J21" s="89">
        <f>I21*E21</f>
        <v>8</v>
      </c>
      <c r="K21" s="89">
        <f>J21*G21</f>
        <v>0</v>
      </c>
    </row>
    <row r="22" spans="1:11" s="90" customFormat="1" ht="75" customHeight="1" x14ac:dyDescent="0.4">
      <c r="A22" s="60" t="s">
        <v>198</v>
      </c>
      <c r="B22" s="65">
        <v>734173914146</v>
      </c>
      <c r="C22" s="66"/>
      <c r="D22" s="67">
        <v>8</v>
      </c>
      <c r="E22" s="70">
        <v>12</v>
      </c>
      <c r="F22" s="67">
        <f t="shared" si="0"/>
        <v>96</v>
      </c>
      <c r="G22" s="71"/>
      <c r="H22" s="88" t="s">
        <v>134</v>
      </c>
      <c r="I22" s="89">
        <v>2</v>
      </c>
      <c r="J22" s="89">
        <f t="shared" si="1"/>
        <v>24</v>
      </c>
      <c r="K22" s="89">
        <f t="shared" si="2"/>
        <v>0</v>
      </c>
    </row>
    <row r="23" spans="1:11" s="90" customFormat="1" ht="75" customHeight="1" x14ac:dyDescent="0.4">
      <c r="A23" s="60" t="s">
        <v>277</v>
      </c>
      <c r="B23" s="65">
        <v>734173914863</v>
      </c>
      <c r="C23" s="66"/>
      <c r="D23" s="67">
        <v>11</v>
      </c>
      <c r="E23" s="70">
        <v>7</v>
      </c>
      <c r="F23" s="67">
        <f t="shared" si="0"/>
        <v>77</v>
      </c>
      <c r="G23" s="71"/>
      <c r="H23" s="88" t="s">
        <v>134</v>
      </c>
      <c r="I23" s="89">
        <v>4</v>
      </c>
      <c r="J23" s="89">
        <f>I23*E23</f>
        <v>28</v>
      </c>
      <c r="K23" s="89">
        <f>J23*G23</f>
        <v>0</v>
      </c>
    </row>
    <row r="24" spans="1:11" s="90" customFormat="1" ht="75" customHeight="1" x14ac:dyDescent="0.4">
      <c r="A24" s="72" t="s">
        <v>3</v>
      </c>
      <c r="B24" s="65">
        <v>734173911671</v>
      </c>
      <c r="C24" s="66"/>
      <c r="D24" s="67">
        <v>10</v>
      </c>
      <c r="E24" s="70">
        <v>7</v>
      </c>
      <c r="F24" s="67">
        <f t="shared" si="0"/>
        <v>70</v>
      </c>
      <c r="G24" s="71"/>
      <c r="H24" s="88" t="s">
        <v>134</v>
      </c>
      <c r="I24" s="89">
        <v>5</v>
      </c>
      <c r="J24" s="89">
        <f t="shared" si="1"/>
        <v>35</v>
      </c>
      <c r="K24" s="89">
        <f t="shared" si="2"/>
        <v>0</v>
      </c>
    </row>
    <row r="25" spans="1:11" s="90" customFormat="1" ht="75" customHeight="1" x14ac:dyDescent="0.4">
      <c r="A25" s="60" t="s">
        <v>288</v>
      </c>
      <c r="B25" s="65">
        <v>734173914870</v>
      </c>
      <c r="C25" s="66"/>
      <c r="D25" s="67">
        <v>10</v>
      </c>
      <c r="E25" s="70">
        <v>7</v>
      </c>
      <c r="F25" s="67">
        <f t="shared" ref="F25:F39" si="3">E25*D25</f>
        <v>70</v>
      </c>
      <c r="G25" s="71"/>
      <c r="H25" s="88" t="s">
        <v>134</v>
      </c>
      <c r="I25" s="89">
        <v>4</v>
      </c>
      <c r="J25" s="89">
        <f t="shared" ref="J25:J30" si="4">I25*E25</f>
        <v>28</v>
      </c>
      <c r="K25" s="89">
        <f t="shared" ref="K25:K30" si="5">J25*G25</f>
        <v>0</v>
      </c>
    </row>
    <row r="26" spans="1:11" s="90" customFormat="1" ht="74.7" customHeight="1" x14ac:dyDescent="0.4">
      <c r="A26" s="60" t="s">
        <v>314</v>
      </c>
      <c r="B26" s="65">
        <v>734173914849</v>
      </c>
      <c r="C26" s="66"/>
      <c r="D26" s="67">
        <v>11.5</v>
      </c>
      <c r="E26" s="70">
        <v>10</v>
      </c>
      <c r="F26" s="67">
        <f t="shared" si="3"/>
        <v>115</v>
      </c>
      <c r="G26" s="71"/>
      <c r="H26" s="88" t="s">
        <v>134</v>
      </c>
      <c r="I26" s="89">
        <v>3.5</v>
      </c>
      <c r="J26" s="89">
        <f t="shared" si="4"/>
        <v>35</v>
      </c>
      <c r="K26" s="89">
        <f t="shared" si="5"/>
        <v>0</v>
      </c>
    </row>
    <row r="27" spans="1:11" s="90" customFormat="1" ht="74.7" customHeight="1" x14ac:dyDescent="0.4">
      <c r="A27" s="60" t="s">
        <v>315</v>
      </c>
      <c r="B27" s="65">
        <v>734173915020</v>
      </c>
      <c r="C27" s="66"/>
      <c r="D27" s="67">
        <v>18</v>
      </c>
      <c r="E27" s="70">
        <v>4</v>
      </c>
      <c r="F27" s="67">
        <f t="shared" si="3"/>
        <v>72</v>
      </c>
      <c r="G27" s="71"/>
      <c r="H27" s="88" t="s">
        <v>134</v>
      </c>
      <c r="I27" s="89">
        <v>3.5</v>
      </c>
      <c r="J27" s="89">
        <f t="shared" si="4"/>
        <v>14</v>
      </c>
      <c r="K27" s="89">
        <f t="shared" si="5"/>
        <v>0</v>
      </c>
    </row>
    <row r="28" spans="1:11" s="90" customFormat="1" ht="74.7" customHeight="1" x14ac:dyDescent="0.4">
      <c r="A28" s="60" t="s">
        <v>316</v>
      </c>
      <c r="B28" s="65">
        <v>734173914856</v>
      </c>
      <c r="C28" s="66"/>
      <c r="D28" s="67">
        <v>14.5</v>
      </c>
      <c r="E28" s="70">
        <v>4</v>
      </c>
      <c r="F28" s="67">
        <f t="shared" si="3"/>
        <v>58</v>
      </c>
      <c r="G28" s="71"/>
      <c r="H28" s="88" t="s">
        <v>134</v>
      </c>
      <c r="I28" s="89">
        <v>7</v>
      </c>
      <c r="J28" s="89">
        <f t="shared" si="4"/>
        <v>28</v>
      </c>
      <c r="K28" s="89">
        <f t="shared" si="5"/>
        <v>0</v>
      </c>
    </row>
    <row r="29" spans="1:11" s="90" customFormat="1" ht="75" customHeight="1" x14ac:dyDescent="0.4">
      <c r="A29" s="60" t="s">
        <v>289</v>
      </c>
      <c r="B29" s="65">
        <v>734173914887</v>
      </c>
      <c r="C29" s="66"/>
      <c r="D29" s="67">
        <v>12.5</v>
      </c>
      <c r="E29" s="70">
        <v>4</v>
      </c>
      <c r="F29" s="67">
        <f t="shared" si="3"/>
        <v>50</v>
      </c>
      <c r="G29" s="71"/>
      <c r="H29" s="88" t="s">
        <v>134</v>
      </c>
      <c r="I29" s="89">
        <v>7</v>
      </c>
      <c r="J29" s="89">
        <f t="shared" si="4"/>
        <v>28</v>
      </c>
      <c r="K29" s="89">
        <f t="shared" si="5"/>
        <v>0</v>
      </c>
    </row>
    <row r="30" spans="1:11" s="90" customFormat="1" ht="75" customHeight="1" x14ac:dyDescent="0.4">
      <c r="A30" s="60" t="s">
        <v>2</v>
      </c>
      <c r="B30" s="65">
        <v>734173911275</v>
      </c>
      <c r="C30" s="66"/>
      <c r="D30" s="67">
        <v>12.5</v>
      </c>
      <c r="E30" s="70">
        <v>4</v>
      </c>
      <c r="F30" s="67">
        <f t="shared" si="3"/>
        <v>50</v>
      </c>
      <c r="G30" s="71"/>
      <c r="H30" s="88" t="s">
        <v>134</v>
      </c>
      <c r="I30" s="89">
        <v>8</v>
      </c>
      <c r="J30" s="89">
        <f t="shared" si="4"/>
        <v>32</v>
      </c>
      <c r="K30" s="89">
        <f t="shared" si="5"/>
        <v>0</v>
      </c>
    </row>
    <row r="31" spans="1:11" s="90" customFormat="1" ht="51" customHeight="1" x14ac:dyDescent="0.4">
      <c r="A31" s="60" t="s">
        <v>228</v>
      </c>
      <c r="B31" s="65">
        <v>734173911480</v>
      </c>
      <c r="C31" s="66"/>
      <c r="D31" s="67">
        <v>17</v>
      </c>
      <c r="E31" s="70">
        <v>9</v>
      </c>
      <c r="F31" s="67">
        <f t="shared" si="3"/>
        <v>153</v>
      </c>
      <c r="G31" s="71"/>
      <c r="H31" s="88" t="s">
        <v>134</v>
      </c>
      <c r="I31" s="89">
        <v>2</v>
      </c>
      <c r="J31" s="89">
        <f t="shared" si="1"/>
        <v>18</v>
      </c>
      <c r="K31" s="89">
        <f t="shared" si="2"/>
        <v>0</v>
      </c>
    </row>
    <row r="32" spans="1:11" s="90" customFormat="1" ht="59.7" customHeight="1" x14ac:dyDescent="0.4">
      <c r="A32" s="72" t="s">
        <v>10</v>
      </c>
      <c r="B32" s="65">
        <v>734173911640</v>
      </c>
      <c r="C32" s="66"/>
      <c r="D32" s="67">
        <v>12.5</v>
      </c>
      <c r="E32" s="70">
        <v>8</v>
      </c>
      <c r="F32" s="67">
        <f t="shared" si="3"/>
        <v>100</v>
      </c>
      <c r="G32" s="71"/>
      <c r="H32" s="88" t="s">
        <v>134</v>
      </c>
      <c r="I32" s="89">
        <v>4.5</v>
      </c>
      <c r="J32" s="89">
        <f t="shared" si="1"/>
        <v>36</v>
      </c>
      <c r="K32" s="89">
        <f t="shared" si="2"/>
        <v>0</v>
      </c>
    </row>
    <row r="33" spans="1:11" s="90" customFormat="1" ht="59.7" customHeight="1" x14ac:dyDescent="0.4">
      <c r="A33" s="72" t="s">
        <v>9</v>
      </c>
      <c r="B33" s="65">
        <v>734173910995</v>
      </c>
      <c r="C33" s="66"/>
      <c r="D33" s="67">
        <v>18</v>
      </c>
      <c r="E33" s="70">
        <v>4</v>
      </c>
      <c r="F33" s="67">
        <f t="shared" si="3"/>
        <v>72</v>
      </c>
      <c r="G33" s="71"/>
      <c r="H33" s="88" t="s">
        <v>134</v>
      </c>
      <c r="I33" s="89">
        <v>10</v>
      </c>
      <c r="J33" s="89">
        <f t="shared" si="1"/>
        <v>40</v>
      </c>
      <c r="K33" s="89">
        <f t="shared" si="2"/>
        <v>0</v>
      </c>
    </row>
    <row r="34" spans="1:11" s="90" customFormat="1" ht="18.899999999999999" customHeight="1" x14ac:dyDescent="0.4">
      <c r="A34" s="22" t="s">
        <v>293</v>
      </c>
      <c r="B34" s="23"/>
      <c r="C34" s="63"/>
      <c r="D34" s="64"/>
      <c r="E34" s="69"/>
      <c r="F34" s="64"/>
      <c r="G34" s="76"/>
      <c r="H34" s="88" t="s">
        <v>134</v>
      </c>
      <c r="I34" s="89"/>
      <c r="J34" s="89">
        <v>0</v>
      </c>
      <c r="K34" s="89">
        <v>0</v>
      </c>
    </row>
    <row r="35" spans="1:11" s="90" customFormat="1" ht="61.8" customHeight="1" x14ac:dyDescent="0.4">
      <c r="A35" s="60" t="s">
        <v>318</v>
      </c>
      <c r="B35" s="65">
        <v>734173914115</v>
      </c>
      <c r="C35" s="66"/>
      <c r="D35" s="67">
        <v>7</v>
      </c>
      <c r="E35" s="70">
        <v>16</v>
      </c>
      <c r="F35" s="67">
        <f t="shared" si="3"/>
        <v>112</v>
      </c>
      <c r="G35" s="71"/>
      <c r="H35" s="88" t="s">
        <v>134</v>
      </c>
      <c r="I35" s="89">
        <v>2</v>
      </c>
      <c r="J35" s="89">
        <v>32</v>
      </c>
      <c r="K35" s="89">
        <v>0</v>
      </c>
    </row>
    <row r="36" spans="1:11" s="90" customFormat="1" ht="61.8" customHeight="1" x14ac:dyDescent="0.4">
      <c r="A36" s="60" t="s">
        <v>319</v>
      </c>
      <c r="B36" s="65">
        <v>734173913064</v>
      </c>
      <c r="C36" s="66"/>
      <c r="D36" s="67">
        <v>10</v>
      </c>
      <c r="E36" s="70">
        <v>12</v>
      </c>
      <c r="F36" s="67">
        <f t="shared" si="3"/>
        <v>120</v>
      </c>
      <c r="G36" s="71"/>
      <c r="H36" s="88" t="s">
        <v>134</v>
      </c>
      <c r="I36" s="89">
        <v>3.5</v>
      </c>
      <c r="J36" s="89">
        <v>42</v>
      </c>
      <c r="K36" s="89">
        <v>0</v>
      </c>
    </row>
    <row r="37" spans="1:11" s="90" customFormat="1" ht="61.8" customHeight="1" x14ac:dyDescent="0.4">
      <c r="A37" s="60" t="s">
        <v>320</v>
      </c>
      <c r="B37" s="65">
        <v>734173914122</v>
      </c>
      <c r="C37" s="66"/>
      <c r="D37" s="67">
        <v>10</v>
      </c>
      <c r="E37" s="70">
        <v>16</v>
      </c>
      <c r="F37" s="67">
        <f t="shared" si="3"/>
        <v>160</v>
      </c>
      <c r="G37" s="71"/>
      <c r="H37" s="88" t="s">
        <v>134</v>
      </c>
      <c r="I37" s="89">
        <v>2.2000000000000002</v>
      </c>
      <c r="J37" s="89">
        <v>35.200000000000003</v>
      </c>
      <c r="K37" s="89">
        <v>0</v>
      </c>
    </row>
    <row r="38" spans="1:11" s="90" customFormat="1" ht="61.8" customHeight="1" x14ac:dyDescent="0.4">
      <c r="A38" s="60" t="s">
        <v>321</v>
      </c>
      <c r="B38" s="65">
        <v>734173914139</v>
      </c>
      <c r="C38" s="66"/>
      <c r="D38" s="67">
        <v>14</v>
      </c>
      <c r="E38" s="70">
        <v>12</v>
      </c>
      <c r="F38" s="67">
        <f t="shared" si="3"/>
        <v>168</v>
      </c>
      <c r="G38" s="71"/>
      <c r="H38" s="88" t="s">
        <v>134</v>
      </c>
      <c r="I38" s="89">
        <v>3.8</v>
      </c>
      <c r="J38" s="89">
        <v>45.599999999999994</v>
      </c>
      <c r="K38" s="89">
        <v>0</v>
      </c>
    </row>
    <row r="39" spans="1:11" s="90" customFormat="1" ht="75" customHeight="1" x14ac:dyDescent="0.4">
      <c r="A39" s="72" t="s">
        <v>322</v>
      </c>
      <c r="B39" s="65">
        <v>734173915860</v>
      </c>
      <c r="C39" s="66"/>
      <c r="D39" s="67">
        <v>7.5</v>
      </c>
      <c r="E39" s="70">
        <v>16</v>
      </c>
      <c r="F39" s="67">
        <f t="shared" si="3"/>
        <v>120</v>
      </c>
      <c r="G39" s="71"/>
      <c r="H39" s="88" t="s">
        <v>134</v>
      </c>
      <c r="I39" s="89">
        <v>1</v>
      </c>
      <c r="J39" s="89">
        <f t="shared" ref="J39" si="6">I39*E39</f>
        <v>16</v>
      </c>
      <c r="K39" s="89">
        <f t="shared" ref="K39" si="7">J39*G39</f>
        <v>0</v>
      </c>
    </row>
    <row r="40" spans="1:11" s="90" customFormat="1" ht="18.899999999999999" customHeight="1" x14ac:dyDescent="0.4">
      <c r="A40" s="22" t="s">
        <v>20</v>
      </c>
      <c r="B40" s="23"/>
      <c r="C40" s="63"/>
      <c r="D40" s="64"/>
      <c r="E40" s="69"/>
      <c r="F40" s="64"/>
      <c r="G40" s="76"/>
      <c r="H40" s="88" t="s">
        <v>134</v>
      </c>
      <c r="I40" s="89"/>
      <c r="J40" s="89">
        <f t="shared" si="1"/>
        <v>0</v>
      </c>
      <c r="K40" s="89">
        <f t="shared" si="2"/>
        <v>0</v>
      </c>
    </row>
    <row r="41" spans="1:11" s="90" customFormat="1" ht="75" customHeight="1" x14ac:dyDescent="0.4">
      <c r="A41" s="60" t="s">
        <v>245</v>
      </c>
      <c r="B41" s="65">
        <v>734173913255</v>
      </c>
      <c r="C41" s="66"/>
      <c r="D41" s="67">
        <v>12.5</v>
      </c>
      <c r="E41" s="70">
        <v>12</v>
      </c>
      <c r="F41" s="67">
        <f t="shared" ref="F41:F49" si="8">E41*D41</f>
        <v>150</v>
      </c>
      <c r="G41" s="71"/>
      <c r="H41" s="88" t="s">
        <v>134</v>
      </c>
      <c r="I41" s="89">
        <v>1</v>
      </c>
      <c r="J41" s="89">
        <f t="shared" si="1"/>
        <v>12</v>
      </c>
      <c r="K41" s="89">
        <f t="shared" si="2"/>
        <v>0</v>
      </c>
    </row>
    <row r="42" spans="1:11" s="90" customFormat="1" ht="75" customHeight="1" x14ac:dyDescent="0.4">
      <c r="A42" s="60" t="s">
        <v>246</v>
      </c>
      <c r="B42" s="65">
        <v>734173914184</v>
      </c>
      <c r="C42" s="66"/>
      <c r="D42" s="67">
        <v>12.5</v>
      </c>
      <c r="E42" s="70">
        <v>12</v>
      </c>
      <c r="F42" s="67">
        <f t="shared" si="8"/>
        <v>150</v>
      </c>
      <c r="G42" s="71"/>
      <c r="H42" s="88" t="s">
        <v>134</v>
      </c>
      <c r="I42" s="89">
        <v>1.5</v>
      </c>
      <c r="J42" s="89">
        <f t="shared" si="1"/>
        <v>18</v>
      </c>
      <c r="K42" s="89">
        <f t="shared" si="2"/>
        <v>0</v>
      </c>
    </row>
    <row r="43" spans="1:11" s="90" customFormat="1" ht="75" customHeight="1" x14ac:dyDescent="0.4">
      <c r="A43" s="60" t="s">
        <v>247</v>
      </c>
      <c r="B43" s="65">
        <v>734173914191</v>
      </c>
      <c r="C43" s="66"/>
      <c r="D43" s="67">
        <v>12.5</v>
      </c>
      <c r="E43" s="70">
        <v>16</v>
      </c>
      <c r="F43" s="67">
        <f t="shared" si="8"/>
        <v>200</v>
      </c>
      <c r="G43" s="71"/>
      <c r="H43" s="88" t="s">
        <v>134</v>
      </c>
      <c r="I43" s="89">
        <v>1</v>
      </c>
      <c r="J43" s="89">
        <f t="shared" si="1"/>
        <v>16</v>
      </c>
      <c r="K43" s="89">
        <f t="shared" si="2"/>
        <v>0</v>
      </c>
    </row>
    <row r="44" spans="1:11" s="90" customFormat="1" ht="75" customHeight="1" x14ac:dyDescent="0.4">
      <c r="A44" s="60" t="s">
        <v>171</v>
      </c>
      <c r="B44" s="65">
        <v>734173913576</v>
      </c>
      <c r="C44" s="66"/>
      <c r="D44" s="67">
        <v>9</v>
      </c>
      <c r="E44" s="70">
        <v>20</v>
      </c>
      <c r="F44" s="67">
        <f t="shared" si="8"/>
        <v>180</v>
      </c>
      <c r="G44" s="71"/>
      <c r="H44" s="88" t="s">
        <v>134</v>
      </c>
      <c r="I44" s="89">
        <v>1</v>
      </c>
      <c r="J44" s="89">
        <f t="shared" si="1"/>
        <v>20</v>
      </c>
      <c r="K44" s="89">
        <f t="shared" si="2"/>
        <v>0</v>
      </c>
    </row>
    <row r="45" spans="1:11" s="90" customFormat="1" ht="75" customHeight="1" x14ac:dyDescent="0.4">
      <c r="A45" s="60" t="s">
        <v>172</v>
      </c>
      <c r="B45" s="65">
        <v>734173913583</v>
      </c>
      <c r="C45" s="66"/>
      <c r="D45" s="67">
        <v>12.5</v>
      </c>
      <c r="E45" s="70">
        <v>12</v>
      </c>
      <c r="F45" s="67">
        <f t="shared" si="8"/>
        <v>150</v>
      </c>
      <c r="G45" s="71"/>
      <c r="H45" s="88" t="s">
        <v>134</v>
      </c>
      <c r="I45" s="89">
        <v>2.5</v>
      </c>
      <c r="J45" s="89">
        <f t="shared" si="1"/>
        <v>30</v>
      </c>
      <c r="K45" s="89">
        <f t="shared" si="2"/>
        <v>0</v>
      </c>
    </row>
    <row r="46" spans="1:11" s="90" customFormat="1" ht="75" customHeight="1" x14ac:dyDescent="0.4">
      <c r="A46" s="60" t="s">
        <v>290</v>
      </c>
      <c r="B46" s="65">
        <v>734173913262</v>
      </c>
      <c r="C46" s="66"/>
      <c r="D46" s="67">
        <v>12.5</v>
      </c>
      <c r="E46" s="70">
        <v>8</v>
      </c>
      <c r="F46" s="67">
        <f t="shared" ref="F46" si="9">E46*D46</f>
        <v>100</v>
      </c>
      <c r="G46" s="71"/>
      <c r="H46" s="88" t="s">
        <v>134</v>
      </c>
      <c r="I46" s="89">
        <v>5</v>
      </c>
      <c r="J46" s="89">
        <f t="shared" ref="J46" si="10">I46*E46</f>
        <v>40</v>
      </c>
      <c r="K46" s="89">
        <f t="shared" ref="K46" si="11">J46*G46</f>
        <v>0</v>
      </c>
    </row>
    <row r="47" spans="1:11" s="90" customFormat="1" ht="75" customHeight="1" x14ac:dyDescent="0.4">
      <c r="A47" s="60" t="s">
        <v>187</v>
      </c>
      <c r="B47" s="65">
        <v>734173913187</v>
      </c>
      <c r="C47" s="66"/>
      <c r="D47" s="67">
        <v>12.5</v>
      </c>
      <c r="E47" s="70">
        <v>5</v>
      </c>
      <c r="F47" s="67">
        <f t="shared" si="8"/>
        <v>62.5</v>
      </c>
      <c r="G47" s="71"/>
      <c r="H47" s="88" t="s">
        <v>134</v>
      </c>
      <c r="I47" s="89">
        <v>5</v>
      </c>
      <c r="J47" s="89">
        <f t="shared" si="1"/>
        <v>25</v>
      </c>
      <c r="K47" s="89">
        <f t="shared" si="2"/>
        <v>0</v>
      </c>
    </row>
    <row r="48" spans="1:11" s="90" customFormat="1" ht="75" customHeight="1" x14ac:dyDescent="0.4">
      <c r="A48" s="72" t="s">
        <v>173</v>
      </c>
      <c r="B48" s="65">
        <v>734173901993</v>
      </c>
      <c r="C48" s="66"/>
      <c r="D48" s="67">
        <v>6.5</v>
      </c>
      <c r="E48" s="70">
        <v>12</v>
      </c>
      <c r="F48" s="67">
        <f t="shared" si="8"/>
        <v>78</v>
      </c>
      <c r="G48" s="71"/>
      <c r="H48" s="88" t="s">
        <v>134</v>
      </c>
      <c r="I48" s="89">
        <v>2.5</v>
      </c>
      <c r="J48" s="89">
        <f t="shared" si="1"/>
        <v>30</v>
      </c>
      <c r="K48" s="89">
        <f t="shared" si="2"/>
        <v>0</v>
      </c>
    </row>
    <row r="49" spans="1:11" s="90" customFormat="1" ht="75" customHeight="1" x14ac:dyDescent="0.4">
      <c r="A49" s="72" t="s">
        <v>1</v>
      </c>
      <c r="B49" s="65">
        <v>734173911657</v>
      </c>
      <c r="C49" s="66"/>
      <c r="D49" s="67">
        <v>12.5</v>
      </c>
      <c r="E49" s="70">
        <v>4</v>
      </c>
      <c r="F49" s="67">
        <f t="shared" si="8"/>
        <v>50</v>
      </c>
      <c r="G49" s="71"/>
      <c r="H49" s="88" t="s">
        <v>134</v>
      </c>
      <c r="I49" s="89">
        <v>5</v>
      </c>
      <c r="J49" s="89">
        <f t="shared" si="1"/>
        <v>20</v>
      </c>
      <c r="K49" s="89">
        <f t="shared" si="2"/>
        <v>0</v>
      </c>
    </row>
    <row r="50" spans="1:11" s="90" customFormat="1" ht="19.2" customHeight="1" x14ac:dyDescent="0.4">
      <c r="A50" s="22" t="s">
        <v>61</v>
      </c>
      <c r="B50" s="23"/>
      <c r="C50" s="63"/>
      <c r="D50" s="64"/>
      <c r="E50" s="69"/>
      <c r="F50" s="64"/>
      <c r="G50" s="76"/>
      <c r="H50" s="88" t="s">
        <v>134</v>
      </c>
      <c r="I50" s="89"/>
      <c r="J50" s="89">
        <f t="shared" si="1"/>
        <v>0</v>
      </c>
      <c r="K50" s="89">
        <f t="shared" si="2"/>
        <v>0</v>
      </c>
    </row>
    <row r="51" spans="1:11" s="90" customFormat="1" ht="41.7" customHeight="1" x14ac:dyDescent="0.4">
      <c r="A51" s="72" t="s">
        <v>4</v>
      </c>
      <c r="B51" s="65">
        <v>734173701623</v>
      </c>
      <c r="C51" s="66"/>
      <c r="D51" s="67">
        <v>5</v>
      </c>
      <c r="E51" s="70">
        <v>16</v>
      </c>
      <c r="F51" s="67">
        <f t="shared" ref="F51:F59" si="12">E51*D51</f>
        <v>80</v>
      </c>
      <c r="G51" s="71"/>
      <c r="H51" s="88" t="s">
        <v>134</v>
      </c>
      <c r="I51" s="89">
        <v>2</v>
      </c>
      <c r="J51" s="89">
        <f t="shared" si="1"/>
        <v>32</v>
      </c>
      <c r="K51" s="89">
        <f t="shared" si="2"/>
        <v>0</v>
      </c>
    </row>
    <row r="52" spans="1:11" s="90" customFormat="1" ht="41.7" customHeight="1" x14ac:dyDescent="0.4">
      <c r="A52" s="72" t="s">
        <v>5</v>
      </c>
      <c r="B52" s="65">
        <v>734173701555</v>
      </c>
      <c r="C52" s="66"/>
      <c r="D52" s="67">
        <v>7</v>
      </c>
      <c r="E52" s="70">
        <v>12</v>
      </c>
      <c r="F52" s="67">
        <f t="shared" si="12"/>
        <v>84</v>
      </c>
      <c r="G52" s="71"/>
      <c r="H52" s="88" t="s">
        <v>134</v>
      </c>
      <c r="I52" s="89">
        <v>4</v>
      </c>
      <c r="J52" s="89">
        <f t="shared" si="1"/>
        <v>48</v>
      </c>
      <c r="K52" s="89">
        <f t="shared" si="2"/>
        <v>0</v>
      </c>
    </row>
    <row r="53" spans="1:11" s="90" customFormat="1" ht="41.7" customHeight="1" x14ac:dyDescent="0.4">
      <c r="A53" s="72" t="s">
        <v>6</v>
      </c>
      <c r="B53" s="65">
        <v>734173801958</v>
      </c>
      <c r="C53" s="66"/>
      <c r="D53" s="67">
        <v>10</v>
      </c>
      <c r="E53" s="70">
        <v>8</v>
      </c>
      <c r="F53" s="67">
        <f t="shared" si="12"/>
        <v>80</v>
      </c>
      <c r="G53" s="71"/>
      <c r="H53" s="88" t="s">
        <v>134</v>
      </c>
      <c r="I53" s="89">
        <v>7</v>
      </c>
      <c r="J53" s="89">
        <f t="shared" si="1"/>
        <v>56</v>
      </c>
      <c r="K53" s="89">
        <f t="shared" si="2"/>
        <v>0</v>
      </c>
    </row>
    <row r="54" spans="1:11" s="90" customFormat="1" ht="52.2" customHeight="1" x14ac:dyDescent="0.4">
      <c r="A54" s="72" t="s">
        <v>199</v>
      </c>
      <c r="B54" s="65">
        <v>734173911800</v>
      </c>
      <c r="C54" s="66"/>
      <c r="D54" s="93">
        <v>5</v>
      </c>
      <c r="E54" s="94">
        <v>16</v>
      </c>
      <c r="F54" s="93">
        <f t="shared" si="12"/>
        <v>80</v>
      </c>
      <c r="G54" s="71"/>
      <c r="H54" s="88" t="s">
        <v>134</v>
      </c>
      <c r="I54" s="89">
        <v>2</v>
      </c>
      <c r="J54" s="89">
        <f t="shared" si="1"/>
        <v>32</v>
      </c>
      <c r="K54" s="89">
        <f t="shared" si="2"/>
        <v>0</v>
      </c>
    </row>
    <row r="55" spans="1:11" s="90" customFormat="1" ht="52.2" customHeight="1" x14ac:dyDescent="0.4">
      <c r="A55" s="72" t="s">
        <v>200</v>
      </c>
      <c r="B55" s="65">
        <v>734173911817</v>
      </c>
      <c r="C55" s="66"/>
      <c r="D55" s="93">
        <v>10</v>
      </c>
      <c r="E55" s="94">
        <v>8</v>
      </c>
      <c r="F55" s="93">
        <f t="shared" si="12"/>
        <v>80</v>
      </c>
      <c r="G55" s="71"/>
      <c r="H55" s="88" t="s">
        <v>134</v>
      </c>
      <c r="I55" s="89">
        <v>7</v>
      </c>
      <c r="J55" s="89">
        <f t="shared" si="1"/>
        <v>56</v>
      </c>
      <c r="K55" s="89">
        <f t="shared" si="2"/>
        <v>0</v>
      </c>
    </row>
    <row r="56" spans="1:11" s="90" customFormat="1" ht="55.8" customHeight="1" x14ac:dyDescent="0.4">
      <c r="A56" s="60" t="s">
        <v>137</v>
      </c>
      <c r="B56" s="65">
        <v>734173912760</v>
      </c>
      <c r="C56" s="66"/>
      <c r="D56" s="67">
        <v>6</v>
      </c>
      <c r="E56" s="70">
        <v>20</v>
      </c>
      <c r="F56" s="67">
        <f t="shared" si="12"/>
        <v>120</v>
      </c>
      <c r="G56" s="71"/>
      <c r="H56" s="88" t="s">
        <v>134</v>
      </c>
      <c r="I56" s="89">
        <v>2</v>
      </c>
      <c r="J56" s="89">
        <f t="shared" si="1"/>
        <v>40</v>
      </c>
      <c r="K56" s="89">
        <f t="shared" si="2"/>
        <v>0</v>
      </c>
    </row>
    <row r="57" spans="1:11" s="90" customFormat="1" ht="55.8" customHeight="1" x14ac:dyDescent="0.4">
      <c r="A57" s="60" t="s">
        <v>278</v>
      </c>
      <c r="B57" s="65">
        <v>734173912777</v>
      </c>
      <c r="C57" s="66"/>
      <c r="D57" s="67">
        <v>10</v>
      </c>
      <c r="E57" s="70">
        <v>12</v>
      </c>
      <c r="F57" s="67">
        <f t="shared" ref="F57" si="13">E57*D57</f>
        <v>120</v>
      </c>
      <c r="G57" s="71"/>
      <c r="H57" s="88" t="s">
        <v>134</v>
      </c>
      <c r="I57" s="89">
        <v>2</v>
      </c>
      <c r="J57" s="89">
        <f t="shared" ref="J57" si="14">I57*E57</f>
        <v>24</v>
      </c>
      <c r="K57" s="89">
        <f t="shared" ref="K57" si="15">J57*G57</f>
        <v>0</v>
      </c>
    </row>
    <row r="58" spans="1:11" s="90" customFormat="1" ht="75" customHeight="1" x14ac:dyDescent="0.4">
      <c r="A58" s="60" t="s">
        <v>248</v>
      </c>
      <c r="B58" s="65">
        <v>734173913538</v>
      </c>
      <c r="C58" s="66"/>
      <c r="D58" s="67">
        <v>4.5</v>
      </c>
      <c r="E58" s="70">
        <v>30</v>
      </c>
      <c r="F58" s="67">
        <f t="shared" si="12"/>
        <v>135</v>
      </c>
      <c r="G58" s="71"/>
      <c r="H58" s="88" t="s">
        <v>134</v>
      </c>
      <c r="I58" s="89">
        <v>1</v>
      </c>
      <c r="J58" s="89">
        <f t="shared" si="1"/>
        <v>30</v>
      </c>
      <c r="K58" s="89">
        <f t="shared" si="2"/>
        <v>0</v>
      </c>
    </row>
    <row r="59" spans="1:11" s="90" customFormat="1" ht="75" customHeight="1" x14ac:dyDescent="0.4">
      <c r="A59" s="60" t="s">
        <v>249</v>
      </c>
      <c r="B59" s="65">
        <v>734173913545</v>
      </c>
      <c r="C59" s="66"/>
      <c r="D59" s="67">
        <v>9</v>
      </c>
      <c r="E59" s="70">
        <v>16</v>
      </c>
      <c r="F59" s="67">
        <f t="shared" si="12"/>
        <v>144</v>
      </c>
      <c r="G59" s="71"/>
      <c r="H59" s="88" t="s">
        <v>134</v>
      </c>
      <c r="I59" s="89">
        <v>2</v>
      </c>
      <c r="J59" s="89">
        <f t="shared" si="1"/>
        <v>32</v>
      </c>
      <c r="K59" s="89">
        <f t="shared" si="2"/>
        <v>0</v>
      </c>
    </row>
    <row r="60" spans="1:11" s="90" customFormat="1" ht="75" customHeight="1" x14ac:dyDescent="0.4">
      <c r="A60" s="73" t="s">
        <v>250</v>
      </c>
      <c r="B60" s="44">
        <v>734173913613</v>
      </c>
      <c r="C60" s="74"/>
      <c r="D60" s="75" t="s">
        <v>161</v>
      </c>
      <c r="E60" s="79" t="s">
        <v>64</v>
      </c>
      <c r="F60" s="77">
        <v>162</v>
      </c>
      <c r="G60" s="78"/>
      <c r="H60" s="88" t="s">
        <v>134</v>
      </c>
      <c r="I60" s="89"/>
      <c r="J60" s="89">
        <v>36</v>
      </c>
      <c r="K60" s="89">
        <f t="shared" si="2"/>
        <v>0</v>
      </c>
    </row>
    <row r="61" spans="1:11" s="90" customFormat="1" ht="19.8" customHeight="1" x14ac:dyDescent="0.4">
      <c r="A61" s="22" t="s">
        <v>21</v>
      </c>
      <c r="B61" s="23"/>
      <c r="C61" s="63"/>
      <c r="D61" s="64"/>
      <c r="E61" s="69"/>
      <c r="F61" s="64"/>
      <c r="G61" s="76"/>
      <c r="H61" s="88" t="s">
        <v>134</v>
      </c>
      <c r="I61" s="89"/>
      <c r="J61" s="89">
        <f t="shared" si="1"/>
        <v>0</v>
      </c>
      <c r="K61" s="89">
        <f t="shared" si="2"/>
        <v>0</v>
      </c>
    </row>
    <row r="62" spans="1:11" s="90" customFormat="1" ht="75" customHeight="1" x14ac:dyDescent="0.4">
      <c r="A62" s="60" t="s">
        <v>230</v>
      </c>
      <c r="B62" s="65">
        <v>734173913491</v>
      </c>
      <c r="C62" s="66"/>
      <c r="D62" s="67">
        <v>9.5</v>
      </c>
      <c r="E62" s="70">
        <v>16</v>
      </c>
      <c r="F62" s="67">
        <f t="shared" ref="F62:F64" si="16">E62*D62</f>
        <v>152</v>
      </c>
      <c r="G62" s="71"/>
      <c r="H62" s="88" t="s">
        <v>134</v>
      </c>
      <c r="I62" s="89">
        <v>3</v>
      </c>
      <c r="J62" s="89">
        <f t="shared" si="1"/>
        <v>48</v>
      </c>
      <c r="K62" s="89">
        <f t="shared" si="2"/>
        <v>0</v>
      </c>
    </row>
    <row r="63" spans="1:11" s="90" customFormat="1" ht="75" customHeight="1" x14ac:dyDescent="0.4">
      <c r="A63" s="60" t="s">
        <v>231</v>
      </c>
      <c r="B63" s="65">
        <v>734173914832</v>
      </c>
      <c r="C63" s="66"/>
      <c r="D63" s="67">
        <v>14</v>
      </c>
      <c r="E63" s="70">
        <v>9</v>
      </c>
      <c r="F63" s="67">
        <f t="shared" si="16"/>
        <v>126</v>
      </c>
      <c r="G63" s="71"/>
      <c r="H63" s="88" t="s">
        <v>134</v>
      </c>
      <c r="I63" s="89">
        <v>4</v>
      </c>
      <c r="J63" s="89">
        <f>I63*E63</f>
        <v>36</v>
      </c>
      <c r="K63" s="89">
        <f>J63*G63</f>
        <v>0</v>
      </c>
    </row>
    <row r="64" spans="1:11" s="90" customFormat="1" ht="75" customHeight="1" x14ac:dyDescent="0.4">
      <c r="A64" s="60" t="s">
        <v>166</v>
      </c>
      <c r="B64" s="65">
        <v>734173913507</v>
      </c>
      <c r="C64" s="66"/>
      <c r="D64" s="67">
        <v>18</v>
      </c>
      <c r="E64" s="70">
        <v>8</v>
      </c>
      <c r="F64" s="67">
        <f t="shared" si="16"/>
        <v>144</v>
      </c>
      <c r="G64" s="71"/>
      <c r="H64" s="88" t="s">
        <v>134</v>
      </c>
      <c r="I64" s="89">
        <v>5</v>
      </c>
      <c r="J64" s="89">
        <f t="shared" si="1"/>
        <v>40</v>
      </c>
      <c r="K64" s="89">
        <f t="shared" si="2"/>
        <v>0</v>
      </c>
    </row>
    <row r="65" spans="1:11" s="90" customFormat="1" ht="49.5" customHeight="1" x14ac:dyDescent="0.4">
      <c r="A65" s="80" t="s">
        <v>174</v>
      </c>
      <c r="B65" s="65">
        <v>734173912241</v>
      </c>
      <c r="C65" s="66"/>
      <c r="D65" s="67">
        <v>15</v>
      </c>
      <c r="E65" s="70">
        <v>12</v>
      </c>
      <c r="F65" s="67">
        <f>E65*D65</f>
        <v>180</v>
      </c>
      <c r="G65" s="71"/>
      <c r="H65" s="88" t="s">
        <v>134</v>
      </c>
      <c r="I65" s="89">
        <v>5</v>
      </c>
      <c r="J65" s="89">
        <f t="shared" si="1"/>
        <v>60</v>
      </c>
      <c r="K65" s="89">
        <f t="shared" si="2"/>
        <v>0</v>
      </c>
    </row>
    <row r="66" spans="1:11" s="90" customFormat="1" ht="49.5" customHeight="1" x14ac:dyDescent="0.4">
      <c r="A66" s="80" t="s">
        <v>175</v>
      </c>
      <c r="B66" s="65">
        <v>734173912234</v>
      </c>
      <c r="C66" s="66"/>
      <c r="D66" s="67">
        <v>9</v>
      </c>
      <c r="E66" s="70">
        <v>25</v>
      </c>
      <c r="F66" s="67">
        <f>E66*D66</f>
        <v>225</v>
      </c>
      <c r="G66" s="71"/>
      <c r="H66" s="88" t="s">
        <v>134</v>
      </c>
      <c r="I66" s="89">
        <v>2.75</v>
      </c>
      <c r="J66" s="89">
        <f t="shared" si="1"/>
        <v>68.75</v>
      </c>
      <c r="K66" s="89">
        <f t="shared" si="2"/>
        <v>0</v>
      </c>
    </row>
    <row r="67" spans="1:11" s="90" customFormat="1" ht="36.6" customHeight="1" x14ac:dyDescent="0.4">
      <c r="A67" s="73" t="s">
        <v>176</v>
      </c>
      <c r="B67" s="44">
        <v>734173913637</v>
      </c>
      <c r="C67" s="74"/>
      <c r="D67" s="81" t="s">
        <v>201</v>
      </c>
      <c r="E67" s="79" t="s">
        <v>160</v>
      </c>
      <c r="F67" s="77">
        <v>180</v>
      </c>
      <c r="G67" s="78"/>
      <c r="H67" s="88" t="s">
        <v>134</v>
      </c>
      <c r="I67" s="89"/>
      <c r="J67" s="89">
        <v>57.5</v>
      </c>
      <c r="K67" s="89">
        <f t="shared" si="2"/>
        <v>0</v>
      </c>
    </row>
    <row r="68" spans="1:11" s="90" customFormat="1" ht="63.9" customHeight="1" x14ac:dyDescent="0.4">
      <c r="A68" s="60" t="s">
        <v>251</v>
      </c>
      <c r="B68" s="65">
        <v>734173912302</v>
      </c>
      <c r="C68" s="66"/>
      <c r="D68" s="67">
        <v>22</v>
      </c>
      <c r="E68" s="70">
        <v>9</v>
      </c>
      <c r="F68" s="67">
        <f>E68*D68</f>
        <v>198</v>
      </c>
      <c r="G68" s="71"/>
      <c r="H68" s="88" t="s">
        <v>134</v>
      </c>
      <c r="I68" s="89">
        <v>7</v>
      </c>
      <c r="J68" s="89">
        <f t="shared" si="1"/>
        <v>63</v>
      </c>
      <c r="K68" s="89">
        <f t="shared" si="2"/>
        <v>0</v>
      </c>
    </row>
    <row r="69" spans="1:11" s="90" customFormat="1" ht="50.1" customHeight="1" x14ac:dyDescent="0.4">
      <c r="A69" s="60" t="s">
        <v>252</v>
      </c>
      <c r="B69" s="65">
        <v>734173912319</v>
      </c>
      <c r="C69" s="66"/>
      <c r="D69" s="67">
        <v>13.3</v>
      </c>
      <c r="E69" s="70">
        <v>12</v>
      </c>
      <c r="F69" s="67">
        <f>E69*D69</f>
        <v>159.60000000000002</v>
      </c>
      <c r="G69" s="71"/>
      <c r="H69" s="88" t="s">
        <v>134</v>
      </c>
      <c r="I69" s="89">
        <v>3</v>
      </c>
      <c r="J69" s="89">
        <f t="shared" si="1"/>
        <v>36</v>
      </c>
      <c r="K69" s="89">
        <f t="shared" si="2"/>
        <v>0</v>
      </c>
    </row>
    <row r="70" spans="1:11" s="90" customFormat="1" ht="36.6" customHeight="1" x14ac:dyDescent="0.4">
      <c r="A70" s="73" t="s">
        <v>253</v>
      </c>
      <c r="B70" s="44">
        <v>734173913644</v>
      </c>
      <c r="C70" s="74"/>
      <c r="D70" s="81" t="s">
        <v>204</v>
      </c>
      <c r="E70" s="79" t="s">
        <v>26</v>
      </c>
      <c r="F70" s="77">
        <v>145.80000000000001</v>
      </c>
      <c r="G70" s="78"/>
      <c r="H70" s="88" t="s">
        <v>134</v>
      </c>
      <c r="I70" s="89"/>
      <c r="J70" s="89">
        <v>57</v>
      </c>
      <c r="K70" s="89">
        <f t="shared" si="2"/>
        <v>0</v>
      </c>
    </row>
    <row r="71" spans="1:11" s="90" customFormat="1" ht="75" customHeight="1" x14ac:dyDescent="0.4">
      <c r="A71" s="60" t="s">
        <v>254</v>
      </c>
      <c r="B71" s="65">
        <v>734173912340</v>
      </c>
      <c r="C71" s="66"/>
      <c r="D71" s="67">
        <v>15</v>
      </c>
      <c r="E71" s="70">
        <v>10</v>
      </c>
      <c r="F71" s="67">
        <f>E71*D71</f>
        <v>150</v>
      </c>
      <c r="G71" s="71"/>
      <c r="H71" s="88" t="s">
        <v>134</v>
      </c>
      <c r="I71" s="89">
        <v>4.5</v>
      </c>
      <c r="J71" s="89">
        <f t="shared" si="1"/>
        <v>45</v>
      </c>
      <c r="K71" s="89">
        <f t="shared" si="2"/>
        <v>0</v>
      </c>
    </row>
    <row r="72" spans="1:11" s="90" customFormat="1" ht="75" customHeight="1" x14ac:dyDescent="0.4">
      <c r="A72" s="60" t="s">
        <v>255</v>
      </c>
      <c r="B72" s="65">
        <v>734173914481</v>
      </c>
      <c r="C72" s="66"/>
      <c r="D72" s="67">
        <v>14</v>
      </c>
      <c r="E72" s="70">
        <v>8</v>
      </c>
      <c r="F72" s="67">
        <f>E72*D72</f>
        <v>112</v>
      </c>
      <c r="G72" s="71"/>
      <c r="H72" s="88" t="s">
        <v>134</v>
      </c>
      <c r="I72" s="89">
        <v>5</v>
      </c>
      <c r="J72" s="89">
        <f t="shared" si="1"/>
        <v>40</v>
      </c>
      <c r="K72" s="89">
        <f t="shared" si="2"/>
        <v>0</v>
      </c>
    </row>
    <row r="73" spans="1:11" s="90" customFormat="1" ht="51" customHeight="1" x14ac:dyDescent="0.4">
      <c r="A73" s="60" t="s">
        <v>177</v>
      </c>
      <c r="B73" s="65">
        <v>734173912364</v>
      </c>
      <c r="C73" s="66"/>
      <c r="D73" s="67">
        <v>4.5</v>
      </c>
      <c r="E73" s="70">
        <v>36</v>
      </c>
      <c r="F73" s="67">
        <f>E73*D73</f>
        <v>162</v>
      </c>
      <c r="G73" s="71"/>
      <c r="H73" s="88" t="s">
        <v>134</v>
      </c>
      <c r="I73" s="89">
        <v>0.75</v>
      </c>
      <c r="J73" s="89">
        <f t="shared" si="1"/>
        <v>27</v>
      </c>
      <c r="K73" s="89">
        <f t="shared" si="2"/>
        <v>0</v>
      </c>
    </row>
    <row r="74" spans="1:11" s="90" customFormat="1" ht="48" customHeight="1" x14ac:dyDescent="0.4">
      <c r="A74" s="60" t="s">
        <v>256</v>
      </c>
      <c r="B74" s="65">
        <v>734173912371</v>
      </c>
      <c r="C74" s="66"/>
      <c r="D74" s="67">
        <v>9.5</v>
      </c>
      <c r="E74" s="70">
        <v>16</v>
      </c>
      <c r="F74" s="67">
        <f>E74*D74</f>
        <v>152</v>
      </c>
      <c r="G74" s="71"/>
      <c r="H74" s="88" t="s">
        <v>134</v>
      </c>
      <c r="I74" s="89">
        <v>3.5</v>
      </c>
      <c r="J74" s="89">
        <f t="shared" si="1"/>
        <v>56</v>
      </c>
      <c r="K74" s="89">
        <f t="shared" si="2"/>
        <v>0</v>
      </c>
    </row>
    <row r="75" spans="1:11" s="90" customFormat="1" ht="36.6" customHeight="1" x14ac:dyDescent="0.4">
      <c r="A75" s="73" t="s">
        <v>178</v>
      </c>
      <c r="B75" s="44">
        <v>734173913657</v>
      </c>
      <c r="C75" s="74"/>
      <c r="D75" s="81" t="s">
        <v>312</v>
      </c>
      <c r="E75" s="79" t="s">
        <v>25</v>
      </c>
      <c r="F75" s="77">
        <v>157</v>
      </c>
      <c r="G75" s="78"/>
      <c r="H75" s="88" t="s">
        <v>134</v>
      </c>
      <c r="I75" s="89"/>
      <c r="J75" s="89">
        <v>34.5</v>
      </c>
      <c r="K75" s="89">
        <f t="shared" si="2"/>
        <v>0</v>
      </c>
    </row>
    <row r="76" spans="1:11" s="90" customFormat="1" ht="75" customHeight="1" x14ac:dyDescent="0.4">
      <c r="A76" s="60" t="s">
        <v>179</v>
      </c>
      <c r="B76" s="65">
        <v>734173913033</v>
      </c>
      <c r="C76" s="66"/>
      <c r="D76" s="67">
        <v>12</v>
      </c>
      <c r="E76" s="70">
        <v>12</v>
      </c>
      <c r="F76" s="67">
        <v>177</v>
      </c>
      <c r="G76" s="71"/>
      <c r="H76" s="88" t="s">
        <v>134</v>
      </c>
      <c r="I76" s="89">
        <v>3</v>
      </c>
      <c r="J76" s="89">
        <f t="shared" si="1"/>
        <v>36</v>
      </c>
      <c r="K76" s="89">
        <f t="shared" si="2"/>
        <v>0</v>
      </c>
    </row>
    <row r="77" spans="1:11" s="90" customFormat="1" ht="75" customHeight="1" x14ac:dyDescent="0.4">
      <c r="A77" s="60" t="s">
        <v>257</v>
      </c>
      <c r="B77" s="65">
        <v>734173912357</v>
      </c>
      <c r="C77" s="66"/>
      <c r="D77" s="67">
        <v>33</v>
      </c>
      <c r="E77" s="70">
        <v>4</v>
      </c>
      <c r="F77" s="67">
        <f>E77*D77</f>
        <v>132</v>
      </c>
      <c r="G77" s="71"/>
      <c r="H77" s="88" t="s">
        <v>134</v>
      </c>
      <c r="I77" s="89">
        <v>14</v>
      </c>
      <c r="J77" s="89">
        <f t="shared" si="1"/>
        <v>56</v>
      </c>
      <c r="K77" s="89">
        <f t="shared" si="2"/>
        <v>0</v>
      </c>
    </row>
    <row r="78" spans="1:11" s="90" customFormat="1" ht="75" customHeight="1" x14ac:dyDescent="0.4">
      <c r="A78" s="60" t="s">
        <v>180</v>
      </c>
      <c r="B78" s="65">
        <v>734173912418</v>
      </c>
      <c r="C78" s="66"/>
      <c r="D78" s="67">
        <v>18</v>
      </c>
      <c r="E78" s="70">
        <v>9</v>
      </c>
      <c r="F78" s="67">
        <f>E78*D78</f>
        <v>162</v>
      </c>
      <c r="G78" s="71"/>
      <c r="H78" s="88" t="s">
        <v>134</v>
      </c>
      <c r="I78" s="89">
        <v>6.5</v>
      </c>
      <c r="J78" s="89">
        <f t="shared" si="1"/>
        <v>58.5</v>
      </c>
      <c r="K78" s="89">
        <f t="shared" si="2"/>
        <v>0</v>
      </c>
    </row>
    <row r="79" spans="1:11" s="90" customFormat="1" ht="50.7" customHeight="1" x14ac:dyDescent="0.4">
      <c r="A79" s="60" t="s">
        <v>181</v>
      </c>
      <c r="B79" s="65">
        <v>734173912395</v>
      </c>
      <c r="C79" s="66"/>
      <c r="D79" s="67">
        <v>22</v>
      </c>
      <c r="E79" s="70">
        <v>9</v>
      </c>
      <c r="F79" s="67">
        <f>E79*D79</f>
        <v>198</v>
      </c>
      <c r="G79" s="71"/>
      <c r="H79" s="88" t="s">
        <v>134</v>
      </c>
      <c r="I79" s="89">
        <v>7.5</v>
      </c>
      <c r="J79" s="89">
        <f t="shared" si="1"/>
        <v>67.5</v>
      </c>
      <c r="K79" s="89">
        <f t="shared" si="2"/>
        <v>0</v>
      </c>
    </row>
    <row r="80" spans="1:11" s="90" customFormat="1" ht="50.7" customHeight="1" x14ac:dyDescent="0.4">
      <c r="A80" s="60" t="s">
        <v>182</v>
      </c>
      <c r="B80" s="65">
        <v>734173912401</v>
      </c>
      <c r="C80" s="66"/>
      <c r="D80" s="67">
        <v>13.3</v>
      </c>
      <c r="E80" s="70">
        <v>12</v>
      </c>
      <c r="F80" s="67">
        <f>E80*D80</f>
        <v>159.60000000000002</v>
      </c>
      <c r="G80" s="71"/>
      <c r="H80" s="88" t="s">
        <v>134</v>
      </c>
      <c r="I80" s="89">
        <v>3</v>
      </c>
      <c r="J80" s="89">
        <f t="shared" si="1"/>
        <v>36</v>
      </c>
      <c r="K80" s="89">
        <f t="shared" si="2"/>
        <v>0</v>
      </c>
    </row>
    <row r="81" spans="1:11" s="90" customFormat="1" ht="37.799999999999997" customHeight="1" x14ac:dyDescent="0.4">
      <c r="A81" s="73" t="s">
        <v>183</v>
      </c>
      <c r="B81" s="44">
        <v>734173913668</v>
      </c>
      <c r="C81" s="74"/>
      <c r="D81" s="81" t="s">
        <v>203</v>
      </c>
      <c r="E81" s="79" t="s">
        <v>26</v>
      </c>
      <c r="F81" s="77">
        <v>145.80000000000001</v>
      </c>
      <c r="G81" s="78"/>
      <c r="H81" s="88" t="s">
        <v>134</v>
      </c>
      <c r="I81" s="89"/>
      <c r="J81" s="89">
        <v>40.5</v>
      </c>
      <c r="K81" s="89">
        <f t="shared" si="2"/>
        <v>0</v>
      </c>
    </row>
    <row r="82" spans="1:11" s="90" customFormat="1" ht="75" customHeight="1" x14ac:dyDescent="0.4">
      <c r="A82" s="60" t="s">
        <v>184</v>
      </c>
      <c r="B82" s="65">
        <v>734173913279</v>
      </c>
      <c r="C82" s="66"/>
      <c r="D82" s="67">
        <v>8.5</v>
      </c>
      <c r="E82" s="70">
        <v>16</v>
      </c>
      <c r="F82" s="67">
        <f>E82*D82</f>
        <v>136</v>
      </c>
      <c r="G82" s="71"/>
      <c r="H82" s="88" t="s">
        <v>134</v>
      </c>
      <c r="I82" s="89">
        <v>3</v>
      </c>
      <c r="J82" s="89">
        <f t="shared" si="1"/>
        <v>48</v>
      </c>
      <c r="K82" s="89">
        <f t="shared" si="2"/>
        <v>0</v>
      </c>
    </row>
    <row r="83" spans="1:11" s="90" customFormat="1" ht="51.3" customHeight="1" x14ac:dyDescent="0.4">
      <c r="A83" s="60" t="s">
        <v>163</v>
      </c>
      <c r="B83" s="65">
        <v>734173914495</v>
      </c>
      <c r="C83" s="66"/>
      <c r="D83" s="67">
        <v>8</v>
      </c>
      <c r="E83" s="70">
        <v>16</v>
      </c>
      <c r="F83" s="67">
        <f>E83*D83</f>
        <v>128</v>
      </c>
      <c r="G83" s="71"/>
      <c r="H83" s="88" t="s">
        <v>134</v>
      </c>
      <c r="I83" s="89">
        <v>2</v>
      </c>
      <c r="J83" s="89">
        <f t="shared" si="1"/>
        <v>32</v>
      </c>
      <c r="K83" s="89">
        <f t="shared" si="2"/>
        <v>0</v>
      </c>
    </row>
    <row r="84" spans="1:11" s="90" customFormat="1" ht="51.3" customHeight="1" x14ac:dyDescent="0.4">
      <c r="A84" s="60" t="s">
        <v>217</v>
      </c>
      <c r="B84" s="65">
        <v>734173914501</v>
      </c>
      <c r="C84" s="66"/>
      <c r="D84" s="67">
        <v>12</v>
      </c>
      <c r="E84" s="70">
        <v>9</v>
      </c>
      <c r="F84" s="67">
        <f>E84*D84</f>
        <v>108</v>
      </c>
      <c r="G84" s="71"/>
      <c r="H84" s="88" t="s">
        <v>134</v>
      </c>
      <c r="I84" s="89">
        <v>4</v>
      </c>
      <c r="J84" s="89">
        <f t="shared" ref="J84:J152" si="17">I84*E84</f>
        <v>36</v>
      </c>
      <c r="K84" s="89">
        <f t="shared" ref="K84:K149" si="18">J84*G84</f>
        <v>0</v>
      </c>
    </row>
    <row r="85" spans="1:11" s="90" customFormat="1" ht="40.799999999999997" customHeight="1" x14ac:dyDescent="0.4">
      <c r="A85" s="73" t="s">
        <v>218</v>
      </c>
      <c r="B85" s="44">
        <v>734173915051</v>
      </c>
      <c r="C85" s="74"/>
      <c r="D85" s="81" t="s">
        <v>123</v>
      </c>
      <c r="E85" s="79" t="s">
        <v>65</v>
      </c>
      <c r="F85" s="77">
        <v>136</v>
      </c>
      <c r="G85" s="78"/>
      <c r="H85" s="88" t="s">
        <v>134</v>
      </c>
      <c r="I85" s="89"/>
      <c r="J85" s="89">
        <v>34</v>
      </c>
      <c r="K85" s="89">
        <f t="shared" si="18"/>
        <v>0</v>
      </c>
    </row>
    <row r="86" spans="1:11" s="90" customFormat="1" ht="75" customHeight="1" x14ac:dyDescent="0.4">
      <c r="A86" s="60" t="s">
        <v>258</v>
      </c>
      <c r="B86" s="65">
        <v>734173914221</v>
      </c>
      <c r="C86" s="66"/>
      <c r="D86" s="67">
        <v>27</v>
      </c>
      <c r="E86" s="70">
        <v>6</v>
      </c>
      <c r="F86" s="67">
        <f>E86*D86</f>
        <v>162</v>
      </c>
      <c r="G86" s="71"/>
      <c r="H86" s="88" t="s">
        <v>134</v>
      </c>
      <c r="I86" s="89">
        <v>10</v>
      </c>
      <c r="J86" s="89">
        <f t="shared" si="17"/>
        <v>60</v>
      </c>
      <c r="K86" s="89">
        <f t="shared" si="18"/>
        <v>0</v>
      </c>
    </row>
    <row r="87" spans="1:11" s="90" customFormat="1" ht="75" hidden="1" customHeight="1" x14ac:dyDescent="0.4">
      <c r="A87" s="60" t="s">
        <v>259</v>
      </c>
      <c r="B87" s="65">
        <v>734173912432</v>
      </c>
      <c r="C87" s="66"/>
      <c r="D87" s="67">
        <v>9.5</v>
      </c>
      <c r="E87" s="70">
        <v>15</v>
      </c>
      <c r="F87" s="67">
        <f>E87*D87</f>
        <v>142.5</v>
      </c>
      <c r="G87" s="71"/>
      <c r="H87" s="88" t="s">
        <v>286</v>
      </c>
      <c r="I87" s="89">
        <v>2</v>
      </c>
      <c r="J87" s="89">
        <f t="shared" si="17"/>
        <v>30</v>
      </c>
      <c r="K87" s="89">
        <f t="shared" si="18"/>
        <v>0</v>
      </c>
    </row>
    <row r="88" spans="1:11" s="90" customFormat="1" ht="75" customHeight="1" x14ac:dyDescent="0.4">
      <c r="A88" s="60" t="s">
        <v>260</v>
      </c>
      <c r="B88" s="65">
        <v>734173912449</v>
      </c>
      <c r="C88" s="66"/>
      <c r="D88" s="67">
        <v>9.5</v>
      </c>
      <c r="E88" s="70">
        <v>15</v>
      </c>
      <c r="F88" s="67">
        <f>E88*D88</f>
        <v>142.5</v>
      </c>
      <c r="G88" s="71"/>
      <c r="H88" s="88" t="s">
        <v>134</v>
      </c>
      <c r="I88" s="89">
        <v>2</v>
      </c>
      <c r="J88" s="89">
        <f t="shared" si="17"/>
        <v>30</v>
      </c>
      <c r="K88" s="89">
        <f t="shared" si="18"/>
        <v>0</v>
      </c>
    </row>
    <row r="89" spans="1:11" s="90" customFormat="1" ht="75" hidden="1" customHeight="1" x14ac:dyDescent="0.4">
      <c r="A89" s="73" t="s">
        <v>261</v>
      </c>
      <c r="B89" s="44">
        <v>734173913675</v>
      </c>
      <c r="C89" s="74"/>
      <c r="D89" s="81" t="s">
        <v>202</v>
      </c>
      <c r="E89" s="79" t="s">
        <v>60</v>
      </c>
      <c r="F89" s="77">
        <v>130</v>
      </c>
      <c r="G89" s="78"/>
      <c r="H89" s="88" t="s">
        <v>286</v>
      </c>
      <c r="I89" s="89"/>
      <c r="J89" s="89">
        <v>36</v>
      </c>
      <c r="K89" s="89">
        <f t="shared" si="18"/>
        <v>0</v>
      </c>
    </row>
    <row r="90" spans="1:11" s="90" customFormat="1" ht="81.3" customHeight="1" x14ac:dyDescent="0.4">
      <c r="A90" s="60" t="s">
        <v>299</v>
      </c>
      <c r="B90" s="65">
        <v>734173915808</v>
      </c>
      <c r="C90" s="66"/>
      <c r="D90" s="67">
        <v>9.5</v>
      </c>
      <c r="E90" s="70">
        <v>16</v>
      </c>
      <c r="F90" s="67">
        <f t="shared" ref="F90" si="19">E90*D90</f>
        <v>152</v>
      </c>
      <c r="G90" s="71"/>
      <c r="H90" s="88" t="s">
        <v>134</v>
      </c>
      <c r="I90" s="89">
        <v>3</v>
      </c>
      <c r="J90" s="89">
        <f>I90*E90</f>
        <v>48</v>
      </c>
      <c r="K90" s="89">
        <f>J90*G90</f>
        <v>0</v>
      </c>
    </row>
    <row r="91" spans="1:11" s="90" customFormat="1" ht="50.1" customHeight="1" x14ac:dyDescent="0.4">
      <c r="A91" s="60" t="s">
        <v>232</v>
      </c>
      <c r="B91" s="65">
        <v>734173914788</v>
      </c>
      <c r="C91" s="66"/>
      <c r="D91" s="67">
        <v>11</v>
      </c>
      <c r="E91" s="70">
        <v>16</v>
      </c>
      <c r="F91" s="67">
        <f t="shared" ref="F91:F96" si="20">E91*D91</f>
        <v>176</v>
      </c>
      <c r="G91" s="71"/>
      <c r="H91" s="88" t="s">
        <v>134</v>
      </c>
      <c r="I91" s="89">
        <v>3</v>
      </c>
      <c r="J91" s="89">
        <f>I91*E91</f>
        <v>48</v>
      </c>
      <c r="K91" s="89">
        <f>J91*G91</f>
        <v>0</v>
      </c>
    </row>
    <row r="92" spans="1:11" s="90" customFormat="1" ht="50.1" customHeight="1" x14ac:dyDescent="0.4">
      <c r="A92" s="60" t="s">
        <v>233</v>
      </c>
      <c r="B92" s="65">
        <v>734173914795</v>
      </c>
      <c r="C92" s="66"/>
      <c r="D92" s="67">
        <v>19.5</v>
      </c>
      <c r="E92" s="70">
        <v>6</v>
      </c>
      <c r="F92" s="67">
        <f t="shared" si="20"/>
        <v>117</v>
      </c>
      <c r="G92" s="71"/>
      <c r="H92" s="88" t="s">
        <v>134</v>
      </c>
      <c r="I92" s="89">
        <v>6</v>
      </c>
      <c r="J92" s="89">
        <f>I92*E92</f>
        <v>36</v>
      </c>
      <c r="K92" s="89">
        <f>J92*G92</f>
        <v>0</v>
      </c>
    </row>
    <row r="93" spans="1:11" s="90" customFormat="1" ht="75" customHeight="1" x14ac:dyDescent="0.4">
      <c r="A93" s="60" t="s">
        <v>153</v>
      </c>
      <c r="B93" s="65">
        <v>734173914085</v>
      </c>
      <c r="C93" s="66"/>
      <c r="D93" s="67">
        <v>6.5</v>
      </c>
      <c r="E93" s="70">
        <v>30</v>
      </c>
      <c r="F93" s="67">
        <f t="shared" si="20"/>
        <v>195</v>
      </c>
      <c r="G93" s="71"/>
      <c r="H93" s="88" t="s">
        <v>134</v>
      </c>
      <c r="I93" s="89">
        <v>1</v>
      </c>
      <c r="J93" s="89">
        <f t="shared" si="17"/>
        <v>30</v>
      </c>
      <c r="K93" s="89">
        <f t="shared" si="18"/>
        <v>0</v>
      </c>
    </row>
    <row r="94" spans="1:11" s="90" customFormat="1" ht="75" customHeight="1" x14ac:dyDescent="0.4">
      <c r="A94" s="60" t="s">
        <v>216</v>
      </c>
      <c r="B94" s="65">
        <v>734173913484</v>
      </c>
      <c r="C94" s="66"/>
      <c r="D94" s="67">
        <v>10</v>
      </c>
      <c r="E94" s="70">
        <v>12</v>
      </c>
      <c r="F94" s="67">
        <f t="shared" si="20"/>
        <v>120</v>
      </c>
      <c r="G94" s="71"/>
      <c r="H94" s="88" t="s">
        <v>134</v>
      </c>
      <c r="I94" s="89">
        <v>2.75</v>
      </c>
      <c r="J94" s="89">
        <f t="shared" si="17"/>
        <v>33</v>
      </c>
      <c r="K94" s="89">
        <f t="shared" si="18"/>
        <v>0</v>
      </c>
    </row>
    <row r="95" spans="1:11" s="90" customFormat="1" ht="75" customHeight="1" x14ac:dyDescent="0.4">
      <c r="A95" s="60" t="s">
        <v>234</v>
      </c>
      <c r="B95" s="65">
        <v>734173914801</v>
      </c>
      <c r="C95" s="66"/>
      <c r="D95" s="67">
        <v>18</v>
      </c>
      <c r="E95" s="70">
        <v>8</v>
      </c>
      <c r="F95" s="67">
        <f t="shared" si="20"/>
        <v>144</v>
      </c>
      <c r="G95" s="71"/>
      <c r="H95" s="88" t="s">
        <v>134</v>
      </c>
      <c r="I95" s="89">
        <v>5</v>
      </c>
      <c r="J95" s="89">
        <f>I95*E95</f>
        <v>40</v>
      </c>
      <c r="K95" s="89">
        <f>J95*G95</f>
        <v>0</v>
      </c>
    </row>
    <row r="96" spans="1:11" s="90" customFormat="1" ht="75" customHeight="1" x14ac:dyDescent="0.4">
      <c r="A96" s="60" t="s">
        <v>140</v>
      </c>
      <c r="B96" s="65">
        <v>734173913347</v>
      </c>
      <c r="C96" s="66"/>
      <c r="D96" s="67">
        <v>9.5</v>
      </c>
      <c r="E96" s="70">
        <v>16</v>
      </c>
      <c r="F96" s="67">
        <f t="shared" si="20"/>
        <v>152</v>
      </c>
      <c r="G96" s="71"/>
      <c r="H96" s="88" t="s">
        <v>134</v>
      </c>
      <c r="I96" s="89">
        <v>2.5</v>
      </c>
      <c r="J96" s="89">
        <f t="shared" si="17"/>
        <v>40</v>
      </c>
      <c r="K96" s="89">
        <f t="shared" si="18"/>
        <v>0</v>
      </c>
    </row>
    <row r="97" spans="1:11" s="90" customFormat="1" ht="75" customHeight="1" x14ac:dyDescent="0.4">
      <c r="A97" s="60" t="s">
        <v>235</v>
      </c>
      <c r="B97" s="65">
        <v>734173914108</v>
      </c>
      <c r="C97" s="66"/>
      <c r="D97" s="67">
        <v>7</v>
      </c>
      <c r="E97" s="70">
        <v>16</v>
      </c>
      <c r="F97" s="67">
        <f t="shared" ref="F97:F102" si="21">E97*D97</f>
        <v>112</v>
      </c>
      <c r="G97" s="71"/>
      <c r="H97" s="88" t="s">
        <v>134</v>
      </c>
      <c r="I97" s="89">
        <v>2.25</v>
      </c>
      <c r="J97" s="89">
        <f t="shared" si="17"/>
        <v>36</v>
      </c>
      <c r="K97" s="89">
        <f t="shared" si="18"/>
        <v>0</v>
      </c>
    </row>
    <row r="98" spans="1:11" s="90" customFormat="1" ht="75" customHeight="1" x14ac:dyDescent="0.4">
      <c r="A98" s="60" t="s">
        <v>236</v>
      </c>
      <c r="B98" s="65">
        <v>734173914092</v>
      </c>
      <c r="C98" s="66"/>
      <c r="D98" s="67">
        <v>15</v>
      </c>
      <c r="E98" s="70">
        <v>9</v>
      </c>
      <c r="F98" s="67">
        <f t="shared" si="21"/>
        <v>135</v>
      </c>
      <c r="G98" s="71"/>
      <c r="H98" s="88" t="s">
        <v>134</v>
      </c>
      <c r="I98" s="89">
        <v>4</v>
      </c>
      <c r="J98" s="89">
        <f t="shared" si="17"/>
        <v>36</v>
      </c>
      <c r="K98" s="89">
        <f t="shared" si="18"/>
        <v>0</v>
      </c>
    </row>
    <row r="99" spans="1:11" s="90" customFormat="1" ht="75" customHeight="1" x14ac:dyDescent="0.4">
      <c r="A99" s="60" t="s">
        <v>141</v>
      </c>
      <c r="B99" s="65">
        <v>734173912982</v>
      </c>
      <c r="C99" s="66"/>
      <c r="D99" s="67">
        <v>8.5</v>
      </c>
      <c r="E99" s="70">
        <v>16</v>
      </c>
      <c r="F99" s="67">
        <f t="shared" si="21"/>
        <v>136</v>
      </c>
      <c r="G99" s="71"/>
      <c r="H99" s="88" t="s">
        <v>134</v>
      </c>
      <c r="I99" s="89">
        <v>2.75</v>
      </c>
      <c r="J99" s="89">
        <f t="shared" si="17"/>
        <v>44</v>
      </c>
      <c r="K99" s="89">
        <f t="shared" si="18"/>
        <v>0</v>
      </c>
    </row>
    <row r="100" spans="1:11" s="90" customFormat="1" ht="75" customHeight="1" x14ac:dyDescent="0.4">
      <c r="A100" s="60" t="s">
        <v>142</v>
      </c>
      <c r="B100" s="65">
        <v>734173912999</v>
      </c>
      <c r="C100" s="66"/>
      <c r="D100" s="67">
        <v>12</v>
      </c>
      <c r="E100" s="70">
        <v>9</v>
      </c>
      <c r="F100" s="67">
        <f t="shared" si="21"/>
        <v>108</v>
      </c>
      <c r="G100" s="71"/>
      <c r="H100" s="88" t="s">
        <v>134</v>
      </c>
      <c r="I100" s="89">
        <v>5</v>
      </c>
      <c r="J100" s="89">
        <f t="shared" si="17"/>
        <v>45</v>
      </c>
      <c r="K100" s="89">
        <f t="shared" si="18"/>
        <v>0</v>
      </c>
    </row>
    <row r="101" spans="1:11" s="90" customFormat="1" ht="75" customHeight="1" x14ac:dyDescent="0.4">
      <c r="A101" s="60" t="s">
        <v>143</v>
      </c>
      <c r="B101" s="65">
        <v>734173913002</v>
      </c>
      <c r="C101" s="66"/>
      <c r="D101" s="67">
        <v>18.5</v>
      </c>
      <c r="E101" s="70">
        <v>6</v>
      </c>
      <c r="F101" s="67">
        <f t="shared" si="21"/>
        <v>111</v>
      </c>
      <c r="G101" s="71"/>
      <c r="H101" s="88" t="s">
        <v>134</v>
      </c>
      <c r="I101" s="89">
        <v>9</v>
      </c>
      <c r="J101" s="89">
        <f t="shared" si="17"/>
        <v>54</v>
      </c>
      <c r="K101" s="89">
        <f t="shared" si="18"/>
        <v>0</v>
      </c>
    </row>
    <row r="102" spans="1:11" s="90" customFormat="1" ht="75.900000000000006" customHeight="1" x14ac:dyDescent="0.4">
      <c r="A102" s="60" t="s">
        <v>237</v>
      </c>
      <c r="B102" s="65">
        <v>734173914764</v>
      </c>
      <c r="C102" s="66"/>
      <c r="D102" s="67">
        <v>9.5</v>
      </c>
      <c r="E102" s="70">
        <v>16</v>
      </c>
      <c r="F102" s="67">
        <f t="shared" si="21"/>
        <v>152</v>
      </c>
      <c r="G102" s="71"/>
      <c r="H102" s="88" t="s">
        <v>134</v>
      </c>
      <c r="I102" s="89">
        <v>2.75</v>
      </c>
      <c r="J102" s="89">
        <f>I102*E102</f>
        <v>44</v>
      </c>
      <c r="K102" s="89">
        <f>J102*G102</f>
        <v>0</v>
      </c>
    </row>
    <row r="103" spans="1:11" s="90" customFormat="1" ht="75" customHeight="1" x14ac:dyDescent="0.4">
      <c r="A103" s="60" t="s">
        <v>14</v>
      </c>
      <c r="B103" s="65">
        <v>734173912272</v>
      </c>
      <c r="C103" s="66"/>
      <c r="D103" s="67">
        <v>15</v>
      </c>
      <c r="E103" s="70">
        <v>7</v>
      </c>
      <c r="F103" s="67">
        <f>E103*D103</f>
        <v>105</v>
      </c>
      <c r="G103" s="71"/>
      <c r="H103" s="88" t="s">
        <v>134</v>
      </c>
      <c r="I103" s="89">
        <v>5.5</v>
      </c>
      <c r="J103" s="89">
        <f t="shared" si="17"/>
        <v>38.5</v>
      </c>
      <c r="K103" s="89">
        <f t="shared" si="18"/>
        <v>0</v>
      </c>
    </row>
    <row r="104" spans="1:11" s="90" customFormat="1" ht="75" customHeight="1" x14ac:dyDescent="0.4">
      <c r="A104" s="60" t="s">
        <v>185</v>
      </c>
      <c r="B104" s="65">
        <v>734173912456</v>
      </c>
      <c r="C104" s="66"/>
      <c r="D104" s="67">
        <v>37</v>
      </c>
      <c r="E104" s="70">
        <v>4</v>
      </c>
      <c r="F104" s="67">
        <f>E104*D104</f>
        <v>148</v>
      </c>
      <c r="G104" s="71"/>
      <c r="H104" s="88" t="s">
        <v>134</v>
      </c>
      <c r="I104" s="89">
        <v>12.5</v>
      </c>
      <c r="J104" s="89">
        <f t="shared" si="17"/>
        <v>50</v>
      </c>
      <c r="K104" s="89">
        <f t="shared" si="18"/>
        <v>0</v>
      </c>
    </row>
    <row r="105" spans="1:11" s="90" customFormat="1" ht="75" customHeight="1" x14ac:dyDescent="0.4">
      <c r="A105" s="60" t="s">
        <v>262</v>
      </c>
      <c r="B105" s="65">
        <v>734173913040</v>
      </c>
      <c r="C105" s="66"/>
      <c r="D105" s="67">
        <v>24</v>
      </c>
      <c r="E105" s="70">
        <v>5</v>
      </c>
      <c r="F105" s="67">
        <f>E105*D105</f>
        <v>120</v>
      </c>
      <c r="G105" s="71"/>
      <c r="H105" s="88" t="s">
        <v>134</v>
      </c>
      <c r="I105" s="89">
        <v>9</v>
      </c>
      <c r="J105" s="89">
        <f t="shared" si="17"/>
        <v>45</v>
      </c>
      <c r="K105" s="89">
        <f t="shared" si="18"/>
        <v>0</v>
      </c>
    </row>
    <row r="106" spans="1:11" s="90" customFormat="1" ht="75" customHeight="1" x14ac:dyDescent="0.4">
      <c r="A106" s="60" t="s">
        <v>263</v>
      </c>
      <c r="B106" s="65">
        <v>734173912463</v>
      </c>
      <c r="C106" s="66"/>
      <c r="D106" s="67">
        <v>15</v>
      </c>
      <c r="E106" s="70">
        <v>10</v>
      </c>
      <c r="F106" s="67">
        <f>E106*D106</f>
        <v>150</v>
      </c>
      <c r="G106" s="71"/>
      <c r="H106" s="88" t="s">
        <v>134</v>
      </c>
      <c r="I106" s="89">
        <v>3.5</v>
      </c>
      <c r="J106" s="89">
        <f t="shared" si="17"/>
        <v>35</v>
      </c>
      <c r="K106" s="89">
        <f t="shared" si="18"/>
        <v>0</v>
      </c>
    </row>
    <row r="107" spans="1:11" s="90" customFormat="1" ht="75" customHeight="1" x14ac:dyDescent="0.4">
      <c r="A107" s="60" t="s">
        <v>186</v>
      </c>
      <c r="B107" s="65">
        <v>734173913057</v>
      </c>
      <c r="C107" s="66"/>
      <c r="D107" s="67">
        <v>37</v>
      </c>
      <c r="E107" s="70">
        <v>3</v>
      </c>
      <c r="F107" s="67">
        <f>E107*D107</f>
        <v>111</v>
      </c>
      <c r="G107" s="71"/>
      <c r="H107" s="88" t="s">
        <v>134</v>
      </c>
      <c r="I107" s="89">
        <v>18</v>
      </c>
      <c r="J107" s="89">
        <f t="shared" si="17"/>
        <v>54</v>
      </c>
      <c r="K107" s="89">
        <f t="shared" si="18"/>
        <v>0</v>
      </c>
    </row>
    <row r="108" spans="1:11" s="90" customFormat="1" ht="43.5" customHeight="1" x14ac:dyDescent="0.4">
      <c r="A108" s="73" t="s">
        <v>205</v>
      </c>
      <c r="B108" s="44">
        <v>734173913699</v>
      </c>
      <c r="C108" s="74"/>
      <c r="D108" s="81" t="s">
        <v>206</v>
      </c>
      <c r="E108" s="79" t="s">
        <v>27</v>
      </c>
      <c r="F108" s="77">
        <v>134</v>
      </c>
      <c r="G108" s="78"/>
      <c r="H108" s="88" t="s">
        <v>134</v>
      </c>
      <c r="I108" s="89"/>
      <c r="J108" s="89">
        <v>46</v>
      </c>
      <c r="K108" s="89">
        <f t="shared" si="18"/>
        <v>0</v>
      </c>
    </row>
    <row r="109" spans="1:11" s="90" customFormat="1" ht="75.900000000000006" customHeight="1" x14ac:dyDescent="0.4">
      <c r="A109" s="60" t="s">
        <v>300</v>
      </c>
      <c r="B109" s="65">
        <v>734173915815</v>
      </c>
      <c r="C109" s="66"/>
      <c r="D109" s="67">
        <v>8</v>
      </c>
      <c r="E109" s="70">
        <v>16</v>
      </c>
      <c r="F109" s="67">
        <f t="shared" ref="F109" si="22">E109*D109</f>
        <v>128</v>
      </c>
      <c r="G109" s="71"/>
      <c r="H109" s="88" t="s">
        <v>134</v>
      </c>
      <c r="I109" s="89">
        <v>2.75</v>
      </c>
      <c r="J109" s="89">
        <f>I109*E109</f>
        <v>44</v>
      </c>
      <c r="K109" s="89">
        <f>J109*G109</f>
        <v>0</v>
      </c>
    </row>
    <row r="110" spans="1:11" s="90" customFormat="1" ht="19.8" customHeight="1" x14ac:dyDescent="0.4">
      <c r="A110" s="22" t="s">
        <v>22</v>
      </c>
      <c r="B110" s="23"/>
      <c r="C110" s="63"/>
      <c r="D110" s="64"/>
      <c r="E110" s="69"/>
      <c r="F110" s="64"/>
      <c r="G110" s="76"/>
      <c r="H110" s="88" t="s">
        <v>134</v>
      </c>
      <c r="I110" s="89"/>
      <c r="J110" s="89">
        <f t="shared" si="17"/>
        <v>0</v>
      </c>
      <c r="K110" s="89">
        <f t="shared" si="18"/>
        <v>0</v>
      </c>
    </row>
    <row r="111" spans="1:11" s="90" customFormat="1" ht="74.400000000000006" customHeight="1" x14ac:dyDescent="0.4">
      <c r="A111" s="60" t="s">
        <v>133</v>
      </c>
      <c r="B111" s="65">
        <v>734173913804</v>
      </c>
      <c r="C111" s="66"/>
      <c r="D111" s="67">
        <v>4.5</v>
      </c>
      <c r="E111" s="70">
        <v>36</v>
      </c>
      <c r="F111" s="67">
        <f>E111*D111</f>
        <v>162</v>
      </c>
      <c r="G111" s="71"/>
      <c r="H111" s="88" t="s">
        <v>134</v>
      </c>
      <c r="I111" s="89">
        <v>0.75</v>
      </c>
      <c r="J111" s="89">
        <f t="shared" si="17"/>
        <v>27</v>
      </c>
      <c r="K111" s="89">
        <f t="shared" si="18"/>
        <v>0</v>
      </c>
    </row>
    <row r="112" spans="1:11" s="90" customFormat="1" ht="74.400000000000006" customHeight="1" x14ac:dyDescent="0.4">
      <c r="A112" s="60" t="s">
        <v>264</v>
      </c>
      <c r="B112" s="65">
        <v>734173913132</v>
      </c>
      <c r="C112" s="66"/>
      <c r="D112" s="67">
        <v>10.75</v>
      </c>
      <c r="E112" s="70">
        <v>18</v>
      </c>
      <c r="F112" s="67">
        <f>E112*D112</f>
        <v>193.5</v>
      </c>
      <c r="G112" s="71"/>
      <c r="H112" s="88" t="s">
        <v>134</v>
      </c>
      <c r="I112" s="89">
        <v>2.25</v>
      </c>
      <c r="J112" s="89">
        <f t="shared" si="17"/>
        <v>40.5</v>
      </c>
      <c r="K112" s="89">
        <f t="shared" si="18"/>
        <v>0</v>
      </c>
    </row>
    <row r="113" spans="1:11" s="90" customFormat="1" ht="74.400000000000006" customHeight="1" x14ac:dyDescent="0.4">
      <c r="A113" s="60" t="s">
        <v>265</v>
      </c>
      <c r="B113" s="65">
        <v>734173913149</v>
      </c>
      <c r="C113" s="66"/>
      <c r="D113" s="67">
        <v>4.5</v>
      </c>
      <c r="E113" s="70">
        <v>36</v>
      </c>
      <c r="F113" s="67">
        <f>E113*D113</f>
        <v>162</v>
      </c>
      <c r="G113" s="71"/>
      <c r="H113" s="88" t="s">
        <v>134</v>
      </c>
      <c r="I113" s="89">
        <v>0.75</v>
      </c>
      <c r="J113" s="89">
        <f t="shared" si="17"/>
        <v>27</v>
      </c>
      <c r="K113" s="89">
        <f t="shared" si="18"/>
        <v>0</v>
      </c>
    </row>
    <row r="114" spans="1:11" s="90" customFormat="1" ht="68.400000000000006" customHeight="1" x14ac:dyDescent="0.4">
      <c r="A114" s="60" t="s">
        <v>266</v>
      </c>
      <c r="B114" s="65">
        <v>734173913156</v>
      </c>
      <c r="C114" s="66"/>
      <c r="D114" s="67">
        <v>6</v>
      </c>
      <c r="E114" s="70">
        <v>30</v>
      </c>
      <c r="F114" s="67">
        <f>E114*D114</f>
        <v>180</v>
      </c>
      <c r="G114" s="71"/>
      <c r="H114" s="88" t="s">
        <v>134</v>
      </c>
      <c r="I114" s="89">
        <v>1</v>
      </c>
      <c r="J114" s="89">
        <f t="shared" si="17"/>
        <v>30</v>
      </c>
      <c r="K114" s="89">
        <f t="shared" si="18"/>
        <v>0</v>
      </c>
    </row>
    <row r="115" spans="1:11" s="90" customFormat="1" ht="48.6" customHeight="1" x14ac:dyDescent="0.4">
      <c r="A115" s="60" t="s">
        <v>267</v>
      </c>
      <c r="B115" s="65">
        <v>734173913163</v>
      </c>
      <c r="C115" s="66"/>
      <c r="D115" s="67">
        <v>10</v>
      </c>
      <c r="E115" s="70">
        <v>16</v>
      </c>
      <c r="F115" s="67">
        <f>E115*D115</f>
        <v>160</v>
      </c>
      <c r="G115" s="71"/>
      <c r="H115" s="88" t="s">
        <v>134</v>
      </c>
      <c r="I115" s="89">
        <v>2</v>
      </c>
      <c r="J115" s="89">
        <f t="shared" si="17"/>
        <v>32</v>
      </c>
      <c r="K115" s="89">
        <f t="shared" si="18"/>
        <v>0</v>
      </c>
    </row>
    <row r="116" spans="1:11" s="90" customFormat="1" ht="74.400000000000006" customHeight="1" x14ac:dyDescent="0.4">
      <c r="A116" s="73" t="s">
        <v>268</v>
      </c>
      <c r="B116" s="44">
        <v>734173913712</v>
      </c>
      <c r="C116" s="74"/>
      <c r="D116" s="81" t="s">
        <v>66</v>
      </c>
      <c r="E116" s="79" t="s">
        <v>32</v>
      </c>
      <c r="F116" s="77">
        <v>206</v>
      </c>
      <c r="G116" s="78"/>
      <c r="H116" s="88" t="s">
        <v>134</v>
      </c>
      <c r="I116" s="89"/>
      <c r="J116" s="89">
        <v>37</v>
      </c>
      <c r="K116" s="89">
        <f t="shared" si="18"/>
        <v>0</v>
      </c>
    </row>
    <row r="117" spans="1:11" s="90" customFormat="1" ht="74.400000000000006" customHeight="1" x14ac:dyDescent="0.4">
      <c r="A117" s="60" t="s">
        <v>238</v>
      </c>
      <c r="B117" s="65">
        <v>734173914153</v>
      </c>
      <c r="C117" s="66"/>
      <c r="D117" s="67">
        <v>18</v>
      </c>
      <c r="E117" s="70">
        <v>9</v>
      </c>
      <c r="F117" s="67">
        <f>E117*D117</f>
        <v>162</v>
      </c>
      <c r="G117" s="71"/>
      <c r="H117" s="88" t="s">
        <v>134</v>
      </c>
      <c r="I117" s="89">
        <v>4.5</v>
      </c>
      <c r="J117" s="89">
        <f t="shared" si="17"/>
        <v>40.5</v>
      </c>
      <c r="K117" s="89">
        <f t="shared" si="18"/>
        <v>0</v>
      </c>
    </row>
    <row r="118" spans="1:11" s="90" customFormat="1" ht="69.900000000000006" customHeight="1" x14ac:dyDescent="0.4">
      <c r="A118" s="60" t="s">
        <v>144</v>
      </c>
      <c r="B118" s="65">
        <v>734173913323</v>
      </c>
      <c r="C118" s="66"/>
      <c r="D118" s="67">
        <v>9.5</v>
      </c>
      <c r="E118" s="70">
        <v>16</v>
      </c>
      <c r="F118" s="67">
        <f>E118*D118</f>
        <v>152</v>
      </c>
      <c r="G118" s="71"/>
      <c r="H118" s="88" t="s">
        <v>134</v>
      </c>
      <c r="I118" s="89">
        <v>3</v>
      </c>
      <c r="J118" s="89">
        <f t="shared" si="17"/>
        <v>48</v>
      </c>
      <c r="K118" s="89">
        <f t="shared" si="18"/>
        <v>0</v>
      </c>
    </row>
    <row r="119" spans="1:11" s="90" customFormat="1" ht="74.400000000000006" customHeight="1" x14ac:dyDescent="0.4">
      <c r="A119" s="60" t="s">
        <v>145</v>
      </c>
      <c r="B119" s="65">
        <v>734173913316</v>
      </c>
      <c r="C119" s="66"/>
      <c r="D119" s="67">
        <v>14</v>
      </c>
      <c r="E119" s="70">
        <v>9</v>
      </c>
      <c r="F119" s="67">
        <f t="shared" ref="F119:F126" si="23">E119*D119</f>
        <v>126</v>
      </c>
      <c r="G119" s="71"/>
      <c r="H119" s="88" t="s">
        <v>134</v>
      </c>
      <c r="I119" s="89">
        <v>4.5</v>
      </c>
      <c r="J119" s="89">
        <f t="shared" si="17"/>
        <v>40.5</v>
      </c>
      <c r="K119" s="89">
        <f t="shared" si="18"/>
        <v>0</v>
      </c>
    </row>
    <row r="120" spans="1:11" s="90" customFormat="1" ht="74.400000000000006" customHeight="1" x14ac:dyDescent="0.4">
      <c r="A120" s="60" t="s">
        <v>323</v>
      </c>
      <c r="B120" s="65">
        <v>734173915822</v>
      </c>
      <c r="C120" s="66"/>
      <c r="D120" s="67">
        <v>7.5</v>
      </c>
      <c r="E120" s="70">
        <v>16</v>
      </c>
      <c r="F120" s="67">
        <f t="shared" ref="F120:F121" si="24">E120*D120</f>
        <v>120</v>
      </c>
      <c r="G120" s="71"/>
      <c r="H120" s="88" t="s">
        <v>134</v>
      </c>
      <c r="I120" s="89">
        <v>1</v>
      </c>
      <c r="J120" s="89">
        <f t="shared" ref="J120:J121" si="25">I120*E120</f>
        <v>16</v>
      </c>
      <c r="K120" s="89">
        <f t="shared" ref="K120:K122" si="26">J120*G120</f>
        <v>0</v>
      </c>
    </row>
    <row r="121" spans="1:11" s="90" customFormat="1" ht="74.400000000000006" customHeight="1" x14ac:dyDescent="0.4">
      <c r="A121" s="60" t="s">
        <v>324</v>
      </c>
      <c r="B121" s="65">
        <v>734173915839</v>
      </c>
      <c r="C121" s="66"/>
      <c r="D121" s="67">
        <v>7</v>
      </c>
      <c r="E121" s="70">
        <v>20</v>
      </c>
      <c r="F121" s="67">
        <f t="shared" si="24"/>
        <v>140</v>
      </c>
      <c r="G121" s="71"/>
      <c r="H121" s="88" t="s">
        <v>134</v>
      </c>
      <c r="I121" s="89">
        <v>1</v>
      </c>
      <c r="J121" s="89">
        <f t="shared" si="25"/>
        <v>20</v>
      </c>
      <c r="K121" s="89">
        <f t="shared" si="26"/>
        <v>0</v>
      </c>
    </row>
    <row r="122" spans="1:11" s="90" customFormat="1" ht="40.5" customHeight="1" x14ac:dyDescent="0.4">
      <c r="A122" s="73" t="s">
        <v>308</v>
      </c>
      <c r="B122" s="44">
        <v>734173915877</v>
      </c>
      <c r="C122" s="74"/>
      <c r="D122" s="75" t="s">
        <v>305</v>
      </c>
      <c r="E122" s="75" t="s">
        <v>306</v>
      </c>
      <c r="F122" s="77">
        <v>130</v>
      </c>
      <c r="G122" s="78"/>
      <c r="H122" s="88" t="s">
        <v>134</v>
      </c>
      <c r="I122" s="89"/>
      <c r="J122" s="89">
        <v>18</v>
      </c>
      <c r="K122" s="89">
        <f t="shared" si="26"/>
        <v>0</v>
      </c>
    </row>
    <row r="123" spans="1:11" s="90" customFormat="1" ht="74.400000000000006" customHeight="1" x14ac:dyDescent="0.4">
      <c r="A123" s="60" t="s">
        <v>301</v>
      </c>
      <c r="B123" s="65">
        <v>734173915006</v>
      </c>
      <c r="C123" s="66"/>
      <c r="D123" s="67">
        <v>9.5</v>
      </c>
      <c r="E123" s="70">
        <v>12</v>
      </c>
      <c r="F123" s="67">
        <f t="shared" si="23"/>
        <v>114</v>
      </c>
      <c r="G123" s="71"/>
      <c r="H123" s="88" t="s">
        <v>134</v>
      </c>
      <c r="I123" s="89">
        <v>3</v>
      </c>
      <c r="J123" s="89">
        <f t="shared" si="17"/>
        <v>36</v>
      </c>
      <c r="K123" s="89">
        <f t="shared" si="18"/>
        <v>0</v>
      </c>
    </row>
    <row r="124" spans="1:11" s="90" customFormat="1" ht="74.400000000000006" customHeight="1" x14ac:dyDescent="0.4">
      <c r="A124" s="60" t="s">
        <v>302</v>
      </c>
      <c r="B124" s="65">
        <v>734173915013</v>
      </c>
      <c r="C124" s="66"/>
      <c r="D124" s="67">
        <v>9.5</v>
      </c>
      <c r="E124" s="70">
        <v>12</v>
      </c>
      <c r="F124" s="67">
        <f t="shared" si="23"/>
        <v>114</v>
      </c>
      <c r="G124" s="71"/>
      <c r="H124" s="88" t="s">
        <v>134</v>
      </c>
      <c r="I124" s="89">
        <v>3</v>
      </c>
      <c r="J124" s="89">
        <f t="shared" si="17"/>
        <v>36</v>
      </c>
      <c r="K124" s="89">
        <f t="shared" si="18"/>
        <v>0</v>
      </c>
    </row>
    <row r="125" spans="1:11" s="90" customFormat="1" ht="74.400000000000006" customHeight="1" x14ac:dyDescent="0.4">
      <c r="A125" s="60" t="s">
        <v>239</v>
      </c>
      <c r="B125" s="65">
        <v>734173914818</v>
      </c>
      <c r="C125" s="66"/>
      <c r="D125" s="67">
        <v>4.5</v>
      </c>
      <c r="E125" s="70">
        <v>36</v>
      </c>
      <c r="F125" s="67">
        <f t="shared" si="23"/>
        <v>162</v>
      </c>
      <c r="G125" s="71"/>
      <c r="H125" s="88" t="s">
        <v>134</v>
      </c>
      <c r="I125" s="89">
        <v>0.75</v>
      </c>
      <c r="J125" s="89">
        <f>I125*E125</f>
        <v>27</v>
      </c>
      <c r="K125" s="89">
        <f>J125*G125</f>
        <v>0</v>
      </c>
    </row>
    <row r="126" spans="1:11" s="90" customFormat="1" ht="74.400000000000006" customHeight="1" x14ac:dyDescent="0.4">
      <c r="A126" s="60" t="s">
        <v>240</v>
      </c>
      <c r="B126" s="65">
        <v>734173914825</v>
      </c>
      <c r="C126" s="66"/>
      <c r="D126" s="67">
        <v>12</v>
      </c>
      <c r="E126" s="70">
        <v>9</v>
      </c>
      <c r="F126" s="67">
        <f t="shared" si="23"/>
        <v>108</v>
      </c>
      <c r="G126" s="71"/>
      <c r="H126" s="88" t="s">
        <v>134</v>
      </c>
      <c r="I126" s="89">
        <v>4.5</v>
      </c>
      <c r="J126" s="89">
        <f>I126*E126</f>
        <v>40.5</v>
      </c>
      <c r="K126" s="89">
        <f>J126*G126</f>
        <v>0</v>
      </c>
    </row>
    <row r="127" spans="1:11" s="90" customFormat="1" ht="50.7" customHeight="1" x14ac:dyDescent="0.4">
      <c r="A127" s="60" t="s">
        <v>269</v>
      </c>
      <c r="B127" s="65">
        <v>734173913071</v>
      </c>
      <c r="C127" s="66"/>
      <c r="D127" s="67">
        <v>10</v>
      </c>
      <c r="E127" s="70">
        <v>16</v>
      </c>
      <c r="F127" s="67">
        <f>E127*D127</f>
        <v>160</v>
      </c>
      <c r="G127" s="71"/>
      <c r="H127" s="88" t="s">
        <v>134</v>
      </c>
      <c r="I127" s="89">
        <v>2</v>
      </c>
      <c r="J127" s="89">
        <f t="shared" si="17"/>
        <v>32</v>
      </c>
      <c r="K127" s="89">
        <f t="shared" si="18"/>
        <v>0</v>
      </c>
    </row>
    <row r="128" spans="1:11" s="90" customFormat="1" ht="57.9" customHeight="1" x14ac:dyDescent="0.4">
      <c r="A128" s="60" t="s">
        <v>270</v>
      </c>
      <c r="B128" s="65">
        <v>734173913088</v>
      </c>
      <c r="C128" s="66"/>
      <c r="D128" s="67">
        <v>15</v>
      </c>
      <c r="E128" s="70">
        <v>9</v>
      </c>
      <c r="F128" s="67">
        <f>E128*D128</f>
        <v>135</v>
      </c>
      <c r="G128" s="71"/>
      <c r="H128" s="88" t="s">
        <v>134</v>
      </c>
      <c r="I128" s="89">
        <v>4</v>
      </c>
      <c r="J128" s="89">
        <f t="shared" si="17"/>
        <v>36</v>
      </c>
      <c r="K128" s="89">
        <f t="shared" si="18"/>
        <v>0</v>
      </c>
    </row>
    <row r="129" spans="1:11" s="90" customFormat="1" ht="35.700000000000003" customHeight="1" x14ac:dyDescent="0.4">
      <c r="A129" s="73" t="s">
        <v>271</v>
      </c>
      <c r="B129" s="44">
        <v>734173915044</v>
      </c>
      <c r="C129" s="74"/>
      <c r="D129" s="81" t="s">
        <v>313</v>
      </c>
      <c r="E129" s="79" t="s">
        <v>65</v>
      </c>
      <c r="F129" s="77">
        <v>170</v>
      </c>
      <c r="G129" s="82"/>
      <c r="H129" s="88" t="s">
        <v>134</v>
      </c>
      <c r="I129" s="89"/>
      <c r="J129" s="89">
        <v>40</v>
      </c>
      <c r="K129" s="89">
        <f t="shared" si="18"/>
        <v>0</v>
      </c>
    </row>
    <row r="130" spans="1:11" s="90" customFormat="1" ht="69.599999999999994" customHeight="1" x14ac:dyDescent="0.4">
      <c r="A130" s="60" t="s">
        <v>307</v>
      </c>
      <c r="B130" s="65">
        <v>734173915846</v>
      </c>
      <c r="C130" s="66"/>
      <c r="D130" s="67">
        <v>8</v>
      </c>
      <c r="E130" s="70">
        <v>20</v>
      </c>
      <c r="F130" s="67">
        <f t="shared" ref="F130" si="27">E130*D130</f>
        <v>160</v>
      </c>
      <c r="G130" s="71"/>
      <c r="H130" s="88" t="s">
        <v>134</v>
      </c>
      <c r="I130" s="89">
        <v>0.75</v>
      </c>
      <c r="J130" s="89">
        <f>I130*E130</f>
        <v>15</v>
      </c>
      <c r="K130" s="89">
        <f>J130*G130</f>
        <v>0</v>
      </c>
    </row>
    <row r="131" spans="1:11" s="90" customFormat="1" ht="69.599999999999994" customHeight="1" x14ac:dyDescent="0.4">
      <c r="A131" s="60" t="s">
        <v>311</v>
      </c>
      <c r="B131" s="65">
        <v>734173913514</v>
      </c>
      <c r="C131" s="66"/>
      <c r="D131" s="67">
        <v>5.5</v>
      </c>
      <c r="E131" s="70">
        <v>30</v>
      </c>
      <c r="F131" s="67">
        <f t="shared" ref="F131:F132" si="28">E131*D131</f>
        <v>165</v>
      </c>
      <c r="G131" s="71"/>
      <c r="H131" s="88" t="s">
        <v>134</v>
      </c>
      <c r="I131" s="89">
        <v>0.75</v>
      </c>
      <c r="J131" s="89">
        <f>I131*E131</f>
        <v>22.5</v>
      </c>
      <c r="K131" s="89">
        <f>J131*G131</f>
        <v>0</v>
      </c>
    </row>
    <row r="132" spans="1:11" s="90" customFormat="1" ht="69.599999999999994" customHeight="1" x14ac:dyDescent="0.4">
      <c r="A132" s="60" t="s">
        <v>310</v>
      </c>
      <c r="B132" s="65">
        <v>734173913521</v>
      </c>
      <c r="C132" s="66"/>
      <c r="D132" s="67">
        <v>16</v>
      </c>
      <c r="E132" s="70">
        <v>9</v>
      </c>
      <c r="F132" s="67">
        <f t="shared" si="28"/>
        <v>144</v>
      </c>
      <c r="G132" s="71"/>
      <c r="H132" s="88" t="s">
        <v>134</v>
      </c>
      <c r="I132" s="89">
        <v>4.5</v>
      </c>
      <c r="J132" s="89">
        <f>I132*E132</f>
        <v>40.5</v>
      </c>
      <c r="K132" s="89">
        <f>J132*G132</f>
        <v>0</v>
      </c>
    </row>
    <row r="133" spans="1:11" s="90" customFormat="1" ht="50.1" customHeight="1" x14ac:dyDescent="0.4">
      <c r="A133" s="60" t="s">
        <v>275</v>
      </c>
      <c r="B133" s="65">
        <v>734173915631</v>
      </c>
      <c r="C133" s="66"/>
      <c r="D133" s="67">
        <v>15</v>
      </c>
      <c r="E133" s="70">
        <v>10</v>
      </c>
      <c r="F133" s="67">
        <f>E133*D133</f>
        <v>150</v>
      </c>
      <c r="G133" s="71"/>
      <c r="H133" s="88" t="s">
        <v>134</v>
      </c>
      <c r="I133" s="89">
        <v>2.5</v>
      </c>
      <c r="J133" s="89">
        <f>I133*E133</f>
        <v>25</v>
      </c>
      <c r="K133" s="89">
        <f>J133*G133</f>
        <v>0</v>
      </c>
    </row>
    <row r="134" spans="1:11" s="90" customFormat="1" ht="69.599999999999994" customHeight="1" x14ac:dyDescent="0.4">
      <c r="A134" s="60" t="s">
        <v>325</v>
      </c>
      <c r="B134" s="65">
        <v>734173915853</v>
      </c>
      <c r="C134" s="66"/>
      <c r="D134" s="67">
        <v>5.5</v>
      </c>
      <c r="E134" s="70">
        <v>30</v>
      </c>
      <c r="F134" s="67">
        <f t="shared" ref="F134" si="29">E134*D134</f>
        <v>165</v>
      </c>
      <c r="G134" s="71"/>
      <c r="H134" s="88" t="s">
        <v>134</v>
      </c>
      <c r="I134" s="89">
        <v>0.75</v>
      </c>
      <c r="J134" s="89">
        <f>I134*E134</f>
        <v>22.5</v>
      </c>
      <c r="K134" s="89">
        <f>J134*G134</f>
        <v>0</v>
      </c>
    </row>
    <row r="135" spans="1:11" s="90" customFormat="1" ht="19.2" customHeight="1" x14ac:dyDescent="0.4">
      <c r="A135" s="22" t="s">
        <v>62</v>
      </c>
      <c r="B135" s="23"/>
      <c r="C135" s="63"/>
      <c r="D135" s="64"/>
      <c r="E135" s="69"/>
      <c r="F135" s="64"/>
      <c r="G135" s="76"/>
      <c r="H135" s="88" t="s">
        <v>134</v>
      </c>
      <c r="I135" s="89"/>
      <c r="J135" s="89">
        <f t="shared" si="17"/>
        <v>0</v>
      </c>
      <c r="K135" s="89">
        <f t="shared" si="18"/>
        <v>0</v>
      </c>
    </row>
    <row r="136" spans="1:11" s="90" customFormat="1" ht="74.400000000000006" customHeight="1" x14ac:dyDescent="0.4">
      <c r="A136" s="72" t="s">
        <v>7</v>
      </c>
      <c r="B136" s="65">
        <v>734173912210</v>
      </c>
      <c r="C136" s="66"/>
      <c r="D136" s="67">
        <v>8.5</v>
      </c>
      <c r="E136" s="70">
        <v>16</v>
      </c>
      <c r="F136" s="67">
        <f>E136*D136</f>
        <v>136</v>
      </c>
      <c r="G136" s="71"/>
      <c r="H136" s="88" t="s">
        <v>134</v>
      </c>
      <c r="I136" s="89">
        <v>2</v>
      </c>
      <c r="J136" s="89">
        <f t="shared" si="17"/>
        <v>32</v>
      </c>
      <c r="K136" s="89">
        <f t="shared" si="18"/>
        <v>0</v>
      </c>
    </row>
    <row r="137" spans="1:11" s="90" customFormat="1" ht="74.400000000000006" hidden="1" customHeight="1" x14ac:dyDescent="0.4">
      <c r="A137" s="60" t="s">
        <v>146</v>
      </c>
      <c r="B137" s="65">
        <v>734173913170</v>
      </c>
      <c r="C137" s="66"/>
      <c r="D137" s="67">
        <v>14</v>
      </c>
      <c r="E137" s="70">
        <v>6</v>
      </c>
      <c r="F137" s="67">
        <f>E137*D137</f>
        <v>84</v>
      </c>
      <c r="G137" s="71"/>
      <c r="H137" s="88" t="s">
        <v>286</v>
      </c>
      <c r="I137" s="89">
        <v>4.5</v>
      </c>
      <c r="J137" s="89">
        <f t="shared" si="17"/>
        <v>27</v>
      </c>
      <c r="K137" s="89">
        <f t="shared" si="18"/>
        <v>0</v>
      </c>
    </row>
    <row r="138" spans="1:11" s="90" customFormat="1" ht="18.899999999999999" customHeight="1" x14ac:dyDescent="0.4">
      <c r="A138" s="22" t="s">
        <v>24</v>
      </c>
      <c r="B138" s="23"/>
      <c r="C138" s="63"/>
      <c r="D138" s="64"/>
      <c r="E138" s="69"/>
      <c r="F138" s="64"/>
      <c r="G138" s="76"/>
      <c r="H138" s="88" t="s">
        <v>134</v>
      </c>
      <c r="I138" s="89"/>
      <c r="J138" s="89">
        <f t="shared" si="17"/>
        <v>0</v>
      </c>
      <c r="K138" s="89">
        <f t="shared" si="18"/>
        <v>0</v>
      </c>
    </row>
    <row r="139" spans="1:11" s="90" customFormat="1" ht="75" customHeight="1" x14ac:dyDescent="0.4">
      <c r="A139" s="60" t="s">
        <v>188</v>
      </c>
      <c r="B139" s="65">
        <v>734173911633</v>
      </c>
      <c r="C139" s="66"/>
      <c r="D139" s="67">
        <v>13.3</v>
      </c>
      <c r="E139" s="70">
        <v>9</v>
      </c>
      <c r="F139" s="67">
        <f>E139*D139</f>
        <v>119.7</v>
      </c>
      <c r="G139" s="71"/>
      <c r="H139" s="88" t="s">
        <v>134</v>
      </c>
      <c r="I139" s="89">
        <v>3.75</v>
      </c>
      <c r="J139" s="89">
        <f t="shared" si="17"/>
        <v>33.75</v>
      </c>
      <c r="K139" s="89">
        <f t="shared" si="18"/>
        <v>0</v>
      </c>
    </row>
    <row r="140" spans="1:11" s="90" customFormat="1" ht="73.8" customHeight="1" x14ac:dyDescent="0.4">
      <c r="A140" s="60" t="s">
        <v>243</v>
      </c>
      <c r="B140" s="65">
        <v>734173915037</v>
      </c>
      <c r="C140" s="66"/>
      <c r="D140" s="67">
        <v>13.3</v>
      </c>
      <c r="E140" s="70">
        <v>12</v>
      </c>
      <c r="F140" s="67">
        <f>E140*D140</f>
        <v>159.60000000000002</v>
      </c>
      <c r="G140" s="71"/>
      <c r="H140" s="88" t="s">
        <v>134</v>
      </c>
      <c r="I140" s="89">
        <v>3.75</v>
      </c>
      <c r="J140" s="89">
        <f t="shared" si="17"/>
        <v>45</v>
      </c>
      <c r="K140" s="89">
        <f t="shared" si="18"/>
        <v>0</v>
      </c>
    </row>
    <row r="141" spans="1:11" s="90" customFormat="1" ht="49.8" customHeight="1" x14ac:dyDescent="0.4">
      <c r="A141" s="60" t="s">
        <v>280</v>
      </c>
      <c r="B141" s="65">
        <v>734173910667</v>
      </c>
      <c r="C141" s="66"/>
      <c r="D141" s="67">
        <v>27</v>
      </c>
      <c r="E141" s="70">
        <v>4</v>
      </c>
      <c r="F141" s="67">
        <f>E141*D141</f>
        <v>108</v>
      </c>
      <c r="G141" s="71"/>
      <c r="H141" s="88" t="s">
        <v>134</v>
      </c>
      <c r="I141" s="89">
        <v>10.5</v>
      </c>
      <c r="J141" s="89">
        <f t="shared" si="17"/>
        <v>42</v>
      </c>
      <c r="K141" s="89">
        <f t="shared" si="18"/>
        <v>0</v>
      </c>
    </row>
    <row r="142" spans="1:11" s="90" customFormat="1" ht="49.8" customHeight="1" x14ac:dyDescent="0.4">
      <c r="A142" s="60" t="s">
        <v>281</v>
      </c>
      <c r="B142" s="65">
        <v>734173910650</v>
      </c>
      <c r="C142" s="66"/>
      <c r="D142" s="67">
        <v>13.3</v>
      </c>
      <c r="E142" s="70">
        <v>12</v>
      </c>
      <c r="F142" s="67">
        <f>E142*D142</f>
        <v>159.60000000000002</v>
      </c>
      <c r="G142" s="71"/>
      <c r="H142" s="88" t="s">
        <v>134</v>
      </c>
      <c r="I142" s="89">
        <v>3.75</v>
      </c>
      <c r="J142" s="89">
        <f t="shared" si="17"/>
        <v>45</v>
      </c>
      <c r="K142" s="89">
        <f t="shared" si="18"/>
        <v>0</v>
      </c>
    </row>
    <row r="143" spans="1:11" s="90" customFormat="1" ht="19.8" customHeight="1" x14ac:dyDescent="0.4">
      <c r="A143" s="22" t="s">
        <v>23</v>
      </c>
      <c r="B143" s="23"/>
      <c r="C143" s="63"/>
      <c r="D143" s="64"/>
      <c r="E143" s="69"/>
      <c r="F143" s="64"/>
      <c r="G143" s="76"/>
      <c r="H143" s="88" t="s">
        <v>134</v>
      </c>
      <c r="I143" s="89"/>
      <c r="J143" s="89">
        <f t="shared" si="17"/>
        <v>0</v>
      </c>
      <c r="K143" s="89">
        <f t="shared" si="18"/>
        <v>0</v>
      </c>
    </row>
    <row r="144" spans="1:11" s="90" customFormat="1" ht="63.6" customHeight="1" x14ac:dyDescent="0.4">
      <c r="A144" s="73" t="s">
        <v>272</v>
      </c>
      <c r="B144" s="44">
        <v>734173913750</v>
      </c>
      <c r="C144" s="79" t="s">
        <v>68</v>
      </c>
      <c r="D144" s="75"/>
      <c r="E144" s="75" t="s">
        <v>67</v>
      </c>
      <c r="F144" s="77">
        <v>170.4</v>
      </c>
      <c r="G144" s="78"/>
      <c r="H144" s="88" t="s">
        <v>134</v>
      </c>
      <c r="I144" s="89"/>
      <c r="J144" s="89">
        <v>21.5</v>
      </c>
      <c r="K144" s="89">
        <f t="shared" si="18"/>
        <v>0</v>
      </c>
    </row>
    <row r="145" spans="1:11" s="90" customFormat="1" ht="74.099999999999994" customHeight="1" x14ac:dyDescent="0.4">
      <c r="A145" s="91" t="s">
        <v>189</v>
      </c>
      <c r="B145" s="65">
        <v>734173911329</v>
      </c>
      <c r="C145" s="66"/>
      <c r="D145" s="67">
        <v>21</v>
      </c>
      <c r="E145" s="70">
        <v>3</v>
      </c>
      <c r="F145" s="67"/>
      <c r="G145" s="101" t="s">
        <v>284</v>
      </c>
      <c r="H145" s="88" t="s">
        <v>134</v>
      </c>
      <c r="I145" s="89"/>
      <c r="J145" s="89">
        <f t="shared" si="17"/>
        <v>0</v>
      </c>
      <c r="K145" s="89">
        <v>0</v>
      </c>
    </row>
    <row r="146" spans="1:11" s="90" customFormat="1" ht="74.099999999999994" customHeight="1" x14ac:dyDescent="0.4">
      <c r="A146" s="91" t="s">
        <v>190</v>
      </c>
      <c r="B146" s="65">
        <v>734173910469</v>
      </c>
      <c r="C146" s="66"/>
      <c r="D146" s="67">
        <v>13.3</v>
      </c>
      <c r="E146" s="70">
        <v>3</v>
      </c>
      <c r="F146" s="67"/>
      <c r="G146" s="101" t="s">
        <v>284</v>
      </c>
      <c r="H146" s="88" t="s">
        <v>134</v>
      </c>
      <c r="I146" s="89"/>
      <c r="J146" s="89">
        <f t="shared" si="17"/>
        <v>0</v>
      </c>
      <c r="K146" s="89">
        <v>0</v>
      </c>
    </row>
    <row r="147" spans="1:11" s="90" customFormat="1" ht="74.099999999999994" customHeight="1" x14ac:dyDescent="0.4">
      <c r="A147" s="91" t="s">
        <v>191</v>
      </c>
      <c r="B147" s="65">
        <v>734173912562</v>
      </c>
      <c r="C147" s="66"/>
      <c r="D147" s="67">
        <v>27.5</v>
      </c>
      <c r="E147" s="70">
        <v>1</v>
      </c>
      <c r="F147" s="67"/>
      <c r="G147" s="101" t="s">
        <v>284</v>
      </c>
      <c r="H147" s="88" t="s">
        <v>134</v>
      </c>
      <c r="I147" s="89"/>
      <c r="J147" s="89">
        <f t="shared" si="17"/>
        <v>0</v>
      </c>
      <c r="K147" s="89">
        <v>0</v>
      </c>
    </row>
    <row r="148" spans="1:11" s="90" customFormat="1" ht="74.099999999999994" customHeight="1" x14ac:dyDescent="0.4">
      <c r="A148" s="91" t="s">
        <v>192</v>
      </c>
      <c r="B148" s="65">
        <v>734173910544</v>
      </c>
      <c r="C148" s="66"/>
      <c r="D148" s="67">
        <v>40</v>
      </c>
      <c r="E148" s="70">
        <v>1</v>
      </c>
      <c r="F148" s="67"/>
      <c r="G148" s="101" t="s">
        <v>284</v>
      </c>
      <c r="H148" s="88" t="s">
        <v>134</v>
      </c>
      <c r="I148" s="89"/>
      <c r="J148" s="89">
        <f t="shared" si="17"/>
        <v>0</v>
      </c>
      <c r="K148" s="89">
        <v>0</v>
      </c>
    </row>
    <row r="149" spans="1:11" s="90" customFormat="1" ht="60" customHeight="1" x14ac:dyDescent="0.4">
      <c r="A149" s="73" t="s">
        <v>273</v>
      </c>
      <c r="B149" s="44">
        <v>734173913767</v>
      </c>
      <c r="C149" s="79" t="s">
        <v>68</v>
      </c>
      <c r="D149" s="75"/>
      <c r="E149" s="75" t="s">
        <v>67</v>
      </c>
      <c r="F149" s="77">
        <v>170.5</v>
      </c>
      <c r="G149" s="78"/>
      <c r="H149" s="88" t="s">
        <v>134</v>
      </c>
      <c r="I149" s="89"/>
      <c r="J149" s="89">
        <v>35</v>
      </c>
      <c r="K149" s="89">
        <f t="shared" si="18"/>
        <v>0</v>
      </c>
    </row>
    <row r="150" spans="1:11" s="90" customFormat="1" ht="74.7" customHeight="1" x14ac:dyDescent="0.4">
      <c r="A150" s="91" t="s">
        <v>193</v>
      </c>
      <c r="B150" s="65">
        <v>734173911558</v>
      </c>
      <c r="C150" s="66"/>
      <c r="D150" s="67">
        <v>17</v>
      </c>
      <c r="E150" s="70">
        <v>3</v>
      </c>
      <c r="F150" s="67"/>
      <c r="G150" s="101" t="s">
        <v>285</v>
      </c>
      <c r="H150" s="88" t="s">
        <v>134</v>
      </c>
      <c r="I150" s="89"/>
      <c r="J150" s="89">
        <f t="shared" si="17"/>
        <v>0</v>
      </c>
      <c r="K150" s="89">
        <v>0</v>
      </c>
    </row>
    <row r="151" spans="1:11" s="90" customFormat="1" ht="74.7" customHeight="1" x14ac:dyDescent="0.4">
      <c r="A151" s="91" t="s">
        <v>194</v>
      </c>
      <c r="B151" s="65">
        <v>743173910490</v>
      </c>
      <c r="C151" s="66"/>
      <c r="D151" s="67">
        <v>17</v>
      </c>
      <c r="E151" s="70">
        <v>3</v>
      </c>
      <c r="F151" s="67"/>
      <c r="G151" s="101" t="s">
        <v>285</v>
      </c>
      <c r="H151" s="88" t="s">
        <v>134</v>
      </c>
      <c r="I151" s="89"/>
      <c r="J151" s="89">
        <f t="shared" si="17"/>
        <v>0</v>
      </c>
      <c r="K151" s="89">
        <v>0</v>
      </c>
    </row>
    <row r="152" spans="1:11" s="90" customFormat="1" ht="74.7" customHeight="1" x14ac:dyDescent="0.4">
      <c r="A152" s="91" t="s">
        <v>195</v>
      </c>
      <c r="B152" s="65">
        <v>734173910551</v>
      </c>
      <c r="C152" s="66"/>
      <c r="D152" s="67">
        <v>41</v>
      </c>
      <c r="E152" s="70">
        <v>1</v>
      </c>
      <c r="F152" s="67"/>
      <c r="G152" s="101" t="s">
        <v>285</v>
      </c>
      <c r="H152" s="88" t="s">
        <v>134</v>
      </c>
      <c r="I152" s="89"/>
      <c r="J152" s="89">
        <f t="shared" si="17"/>
        <v>0</v>
      </c>
      <c r="K152" s="89">
        <v>0</v>
      </c>
    </row>
    <row r="153" spans="1:11" s="90" customFormat="1" ht="74.7" customHeight="1" thickBot="1" x14ac:dyDescent="0.45">
      <c r="A153" s="91" t="s">
        <v>196</v>
      </c>
      <c r="B153" s="65">
        <v>734173910582</v>
      </c>
      <c r="C153" s="66"/>
      <c r="D153" s="67">
        <v>27.5</v>
      </c>
      <c r="E153" s="70">
        <v>1</v>
      </c>
      <c r="F153" s="67"/>
      <c r="G153" s="101" t="s">
        <v>285</v>
      </c>
      <c r="H153" s="88" t="s">
        <v>134</v>
      </c>
      <c r="I153" s="89"/>
      <c r="J153" s="89">
        <f>I153*E153</f>
        <v>0</v>
      </c>
      <c r="K153" s="89">
        <v>0</v>
      </c>
    </row>
    <row r="154" spans="1:11" s="59" customFormat="1" ht="35.1" customHeight="1" thickBot="1" x14ac:dyDescent="0.55000000000000004">
      <c r="A154" s="83"/>
      <c r="B154" s="84"/>
      <c r="C154" s="132" t="s">
        <v>58</v>
      </c>
      <c r="D154" s="132"/>
      <c r="E154" s="132"/>
      <c r="F154" s="132"/>
      <c r="G154" s="85">
        <f>SUBTOTAL(9,G17:G153)</f>
        <v>0</v>
      </c>
      <c r="H154" s="8" t="s">
        <v>134</v>
      </c>
      <c r="I154" s="48"/>
      <c r="J154" s="48"/>
      <c r="K154" s="48">
        <f>SUM(K17:K153)</f>
        <v>0</v>
      </c>
    </row>
    <row r="155" spans="1:11" ht="90.3" customHeight="1" x14ac:dyDescent="0.45">
      <c r="A155" s="130" t="s">
        <v>287</v>
      </c>
      <c r="B155" s="130"/>
      <c r="C155" s="131" t="s">
        <v>28</v>
      </c>
      <c r="D155" s="131"/>
      <c r="E155" s="131"/>
      <c r="F155" s="131"/>
      <c r="G155" s="131"/>
      <c r="H155" s="2"/>
    </row>
    <row r="156" spans="1:11" ht="19" customHeight="1" x14ac:dyDescent="0.45">
      <c r="A156" s="130" t="s">
        <v>30</v>
      </c>
      <c r="B156" s="130"/>
    </row>
    <row r="157" spans="1:11" ht="44.7" customHeight="1" x14ac:dyDescent="0.45">
      <c r="A157" s="130"/>
      <c r="B157" s="130"/>
    </row>
    <row r="158" spans="1:11" ht="75" customHeight="1" x14ac:dyDescent="0.45">
      <c r="A158" s="130" t="s">
        <v>29</v>
      </c>
      <c r="B158" s="130"/>
    </row>
    <row r="159" spans="1:11" ht="36.6" customHeight="1" x14ac:dyDescent="0.45">
      <c r="A159" s="130" t="s">
        <v>31</v>
      </c>
      <c r="B159" s="130"/>
    </row>
    <row r="160" spans="1:11" ht="15.9" customHeight="1" x14ac:dyDescent="0.45">
      <c r="A160" s="130"/>
      <c r="B160" s="130"/>
    </row>
    <row r="161" spans="1:2" ht="19" customHeight="1" x14ac:dyDescent="0.45">
      <c r="A161" s="122" t="s">
        <v>132</v>
      </c>
      <c r="B161" s="122"/>
    </row>
    <row r="162" spans="1:2" ht="19" customHeight="1" x14ac:dyDescent="0.45">
      <c r="A162" s="122"/>
      <c r="B162" s="122"/>
    </row>
    <row r="163" spans="1:2" ht="19" customHeight="1" x14ac:dyDescent="0.45">
      <c r="A163" s="122"/>
      <c r="B163" s="122"/>
    </row>
    <row r="164" spans="1:2" ht="19" customHeight="1" x14ac:dyDescent="0.45">
      <c r="A164" s="122"/>
      <c r="B164" s="122"/>
    </row>
  </sheetData>
  <autoFilter ref="A15:J164" xr:uid="{5CF221FB-BB9E-4BB9-AAB4-C2FB9AB94CB7}">
    <filterColumn colId="7">
      <filters blank="1">
        <filter val="y"/>
      </filters>
    </filterColumn>
  </autoFilter>
  <sortState xmlns:xlrd2="http://schemas.microsoft.com/office/spreadsheetml/2017/richdata2" ref="A17:D153">
    <sortCondition ref="A25:A153"/>
  </sortState>
  <mergeCells count="24">
    <mergeCell ref="A161:B164"/>
    <mergeCell ref="A6:G6"/>
    <mergeCell ref="E2:G2"/>
    <mergeCell ref="E3:G3"/>
    <mergeCell ref="E4:G4"/>
    <mergeCell ref="E5:G5"/>
    <mergeCell ref="B2:C2"/>
    <mergeCell ref="B3:C3"/>
    <mergeCell ref="B4:C4"/>
    <mergeCell ref="B5:C5"/>
    <mergeCell ref="A159:B160"/>
    <mergeCell ref="A158:B158"/>
    <mergeCell ref="C155:G155"/>
    <mergeCell ref="A155:B155"/>
    <mergeCell ref="A156:B157"/>
    <mergeCell ref="C154:F154"/>
    <mergeCell ref="A14:G14"/>
    <mergeCell ref="D12:G12"/>
    <mergeCell ref="A13:H13"/>
    <mergeCell ref="D7:G7"/>
    <mergeCell ref="D8:G8"/>
    <mergeCell ref="D9:G9"/>
    <mergeCell ref="D11:G11"/>
    <mergeCell ref="F10:G10"/>
  </mergeCells>
  <pageMargins left="0.7" right="0.7" top="0.75" bottom="0.5" header="0.3" footer="0.3"/>
  <pageSetup scale="63" fitToHeight="0" orientation="portrait" r:id="rId1"/>
  <headerFooter>
    <oddFooter>&amp;L&amp;"Arial,Bold"&amp;16Popes Plant Farm&amp;C&amp;"Arial,Bold"&amp;16Rack Order Form - Fall 2020 &amp;R&amp;"Arial,Bold"&amp;16Page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1397-19F4-43F3-BE03-EFB6BF4327C0}">
  <sheetPr>
    <pageSetUpPr fitToPage="1"/>
  </sheetPr>
  <dimension ref="A1:G152"/>
  <sheetViews>
    <sheetView workbookViewId="0">
      <selection activeCell="B129" sqref="B129"/>
    </sheetView>
  </sheetViews>
  <sheetFormatPr defaultColWidth="8.68359375" defaultRowHeight="14.4" x14ac:dyDescent="0.55000000000000004"/>
  <cols>
    <col min="1" max="1" width="11.15625" customWidth="1"/>
    <col min="2" max="2" width="46" style="10" customWidth="1"/>
    <col min="3" max="3" width="18.26171875" style="10" customWidth="1"/>
    <col min="4" max="4" width="9.83984375" bestFit="1" customWidth="1"/>
    <col min="5" max="5" width="9.68359375" customWidth="1"/>
  </cols>
  <sheetData>
    <row r="1" spans="1:7" s="10" customFormat="1" ht="25.2" x14ac:dyDescent="0.85">
      <c r="A1" s="9" t="s">
        <v>47</v>
      </c>
      <c r="D1"/>
      <c r="F1"/>
    </row>
    <row r="2" spans="1:7" s="10" customFormat="1" x14ac:dyDescent="0.55000000000000004">
      <c r="A2" s="11" t="s">
        <v>48</v>
      </c>
      <c r="D2"/>
      <c r="F2"/>
    </row>
    <row r="3" spans="1:7" s="10" customFormat="1" x14ac:dyDescent="0.55000000000000004">
      <c r="A3" s="11" t="s">
        <v>59</v>
      </c>
      <c r="D3"/>
      <c r="F3"/>
    </row>
    <row r="4" spans="1:7" s="10" customFormat="1" x14ac:dyDescent="0.55000000000000004">
      <c r="A4" s="11" t="s">
        <v>49</v>
      </c>
      <c r="D4"/>
      <c r="F4"/>
    </row>
    <row r="5" spans="1:7" s="10" customFormat="1" x14ac:dyDescent="0.55000000000000004">
      <c r="A5" s="12"/>
      <c r="B5" s="11"/>
      <c r="D5"/>
      <c r="F5"/>
    </row>
    <row r="6" spans="1:7" s="10" customFormat="1" x14ac:dyDescent="0.55000000000000004">
      <c r="A6" s="13" t="s">
        <v>50</v>
      </c>
      <c r="B6" s="14">
        <f>'Order Sheet'!A10</f>
        <v>0</v>
      </c>
      <c r="D6" s="15" t="s">
        <v>51</v>
      </c>
      <c r="F6"/>
    </row>
    <row r="7" spans="1:7" s="10" customFormat="1" x14ac:dyDescent="0.55000000000000004">
      <c r="A7" s="16"/>
      <c r="B7" s="17"/>
      <c r="D7" s="133">
        <f>'Order Sheet'!A8</f>
        <v>0</v>
      </c>
      <c r="E7" s="133"/>
      <c r="F7" s="133"/>
      <c r="G7" s="133"/>
    </row>
    <row r="8" spans="1:7" s="10" customFormat="1" x14ac:dyDescent="0.55000000000000004">
      <c r="A8" s="13" t="s">
        <v>52</v>
      </c>
      <c r="B8" s="18">
        <f>'Order Sheet'!D11</f>
        <v>0</v>
      </c>
      <c r="D8" s="134">
        <f>'Order Sheet'!D8</f>
        <v>0</v>
      </c>
      <c r="E8" s="134"/>
      <c r="F8" s="134"/>
      <c r="G8" s="134"/>
    </row>
    <row r="9" spans="1:7" s="10" customFormat="1" x14ac:dyDescent="0.55000000000000004">
      <c r="A9" s="13" t="s">
        <v>45</v>
      </c>
      <c r="B9" s="19">
        <f>'Order Sheet'!A12</f>
        <v>0</v>
      </c>
      <c r="D9" s="134" t="str">
        <f>CONCATENATE('Order Sheet'!D9," ",'Order Sheet'!D10," ",'Order Sheet'!F10)</f>
        <v xml:space="preserve">  </v>
      </c>
      <c r="E9" s="134"/>
      <c r="F9" s="134"/>
      <c r="G9" s="134"/>
    </row>
    <row r="10" spans="1:7" s="10" customFormat="1" x14ac:dyDescent="0.55000000000000004">
      <c r="A10" s="12"/>
      <c r="D10"/>
      <c r="F10"/>
    </row>
    <row r="11" spans="1:7" ht="30" customHeight="1" x14ac:dyDescent="0.55000000000000004">
      <c r="A11" s="20" t="s">
        <v>33</v>
      </c>
      <c r="B11" s="20" t="s">
        <v>0</v>
      </c>
      <c r="C11" s="20" t="s">
        <v>11</v>
      </c>
      <c r="D11" s="20" t="s">
        <v>34</v>
      </c>
      <c r="E11" s="20" t="s">
        <v>37</v>
      </c>
      <c r="F11" s="20" t="s">
        <v>35</v>
      </c>
    </row>
    <row r="12" spans="1:7" x14ac:dyDescent="0.55000000000000004">
      <c r="A12" s="16">
        <f>'Order Sheet'!G17</f>
        <v>0</v>
      </c>
      <c r="B12" s="27" t="s">
        <v>111</v>
      </c>
      <c r="C12" s="28">
        <f>'Order Sheet'!B17</f>
        <v>734173910896</v>
      </c>
      <c r="D12" s="36">
        <f>'Order Sheet'!F17</f>
        <v>96</v>
      </c>
      <c r="E12" s="36">
        <f>A12*D12</f>
        <v>0</v>
      </c>
      <c r="F12" s="37">
        <f>'Order Sheet'!E17</f>
        <v>64</v>
      </c>
    </row>
    <row r="13" spans="1:7" x14ac:dyDescent="0.55000000000000004">
      <c r="A13" s="16">
        <f>'Order Sheet'!G18</f>
        <v>0</v>
      </c>
      <c r="B13" s="27" t="s">
        <v>16</v>
      </c>
      <c r="C13" s="28">
        <f>'Order Sheet'!B18</f>
        <v>734173685862</v>
      </c>
      <c r="D13" s="36">
        <f>'Order Sheet'!F18</f>
        <v>90</v>
      </c>
      <c r="E13" s="36">
        <f t="shared" ref="E13:E98" si="0">A13*D13</f>
        <v>0</v>
      </c>
      <c r="F13" s="37">
        <f>'Order Sheet'!E18</f>
        <v>36</v>
      </c>
    </row>
    <row r="14" spans="1:7" x14ac:dyDescent="0.55000000000000004">
      <c r="A14" s="16">
        <f>'Order Sheet'!G19</f>
        <v>0</v>
      </c>
      <c r="B14" s="29" t="s">
        <v>136</v>
      </c>
      <c r="C14" s="28">
        <f>'Order Sheet'!B19</f>
        <v>734173913354</v>
      </c>
      <c r="D14" s="36">
        <f>'Order Sheet'!F19</f>
        <v>56</v>
      </c>
      <c r="E14" s="36">
        <f>A14*D14</f>
        <v>0</v>
      </c>
      <c r="F14" s="37">
        <f>'Order Sheet'!E19</f>
        <v>16</v>
      </c>
    </row>
    <row r="15" spans="1:7" x14ac:dyDescent="0.55000000000000004">
      <c r="A15" s="16">
        <f>'Order Sheet'!G20</f>
        <v>0</v>
      </c>
      <c r="B15" s="29" t="s">
        <v>17</v>
      </c>
      <c r="C15" s="28">
        <f>'Order Sheet'!B20</f>
        <v>734173701548</v>
      </c>
      <c r="D15" s="36">
        <f>'Order Sheet'!F20</f>
        <v>54</v>
      </c>
      <c r="E15" s="36">
        <f t="shared" si="0"/>
        <v>0</v>
      </c>
      <c r="F15" s="37">
        <f>'Order Sheet'!E20</f>
        <v>12</v>
      </c>
    </row>
    <row r="16" spans="1:7" x14ac:dyDescent="0.55000000000000004">
      <c r="A16" s="16">
        <f>'Order Sheet'!G21</f>
        <v>0</v>
      </c>
      <c r="B16" s="29" t="s">
        <v>208</v>
      </c>
      <c r="C16" s="28">
        <f>'Order Sheet'!B21</f>
        <v>734173915068</v>
      </c>
      <c r="D16" s="36">
        <f>'Order Sheet'!F21</f>
        <v>100</v>
      </c>
      <c r="E16" s="36">
        <f t="shared" si="0"/>
        <v>0</v>
      </c>
      <c r="F16" s="37">
        <f>'Order Sheet'!E21</f>
        <v>2</v>
      </c>
    </row>
    <row r="17" spans="1:6" x14ac:dyDescent="0.55000000000000004">
      <c r="A17" s="16">
        <f>'Order Sheet'!G22</f>
        <v>0</v>
      </c>
      <c r="B17" s="29" t="s">
        <v>147</v>
      </c>
      <c r="C17" s="28">
        <f>'Order Sheet'!B22</f>
        <v>734173914146</v>
      </c>
      <c r="D17" s="36">
        <f>'Order Sheet'!F22</f>
        <v>96</v>
      </c>
      <c r="E17" s="36">
        <f>A17*D17</f>
        <v>0</v>
      </c>
      <c r="F17" s="37">
        <f>'Order Sheet'!E22</f>
        <v>12</v>
      </c>
    </row>
    <row r="18" spans="1:6" x14ac:dyDescent="0.55000000000000004">
      <c r="A18" s="16">
        <f>'Order Sheet'!G23</f>
        <v>0</v>
      </c>
      <c r="B18" s="29" t="s">
        <v>209</v>
      </c>
      <c r="C18" s="28">
        <f>'Order Sheet'!B23</f>
        <v>734173914863</v>
      </c>
      <c r="D18" s="36">
        <f>'Order Sheet'!F23</f>
        <v>77</v>
      </c>
      <c r="E18" s="36">
        <f>A18*D18</f>
        <v>0</v>
      </c>
      <c r="F18" s="37">
        <f>'Order Sheet'!E23</f>
        <v>7</v>
      </c>
    </row>
    <row r="19" spans="1:6" x14ac:dyDescent="0.55000000000000004">
      <c r="A19" s="16">
        <f>'Order Sheet'!G24</f>
        <v>0</v>
      </c>
      <c r="B19" s="29" t="s">
        <v>3</v>
      </c>
      <c r="C19" s="28">
        <f>'Order Sheet'!B24</f>
        <v>734173911671</v>
      </c>
      <c r="D19" s="36">
        <f>'Order Sheet'!F24</f>
        <v>70</v>
      </c>
      <c r="E19" s="36">
        <f t="shared" ref="E19:E24" si="1">A19*D19</f>
        <v>0</v>
      </c>
      <c r="F19" s="37">
        <f>'Order Sheet'!E24</f>
        <v>7</v>
      </c>
    </row>
    <row r="20" spans="1:6" x14ac:dyDescent="0.55000000000000004">
      <c r="A20" s="16">
        <f>'Order Sheet'!G25</f>
        <v>0</v>
      </c>
      <c r="B20" s="27" t="s">
        <v>210</v>
      </c>
      <c r="C20" s="28">
        <f>'Order Sheet'!B25</f>
        <v>734173914870</v>
      </c>
      <c r="D20" s="36">
        <f>'Order Sheet'!F25</f>
        <v>70</v>
      </c>
      <c r="E20" s="36">
        <f t="shared" si="1"/>
        <v>0</v>
      </c>
      <c r="F20" s="37">
        <f>'Order Sheet'!E25</f>
        <v>7</v>
      </c>
    </row>
    <row r="21" spans="1:6" x14ac:dyDescent="0.55000000000000004">
      <c r="A21" s="16">
        <f>'Order Sheet'!G26</f>
        <v>0</v>
      </c>
      <c r="B21" s="27" t="s">
        <v>212</v>
      </c>
      <c r="C21" s="28">
        <f>'Order Sheet'!B26</f>
        <v>734173914849</v>
      </c>
      <c r="D21" s="36">
        <f>'Order Sheet'!F26</f>
        <v>115</v>
      </c>
      <c r="E21" s="36">
        <f t="shared" si="1"/>
        <v>0</v>
      </c>
      <c r="F21" s="37">
        <f>'Order Sheet'!E26</f>
        <v>10</v>
      </c>
    </row>
    <row r="22" spans="1:6" x14ac:dyDescent="0.55000000000000004">
      <c r="A22" s="16">
        <f>'Order Sheet'!G27</f>
        <v>0</v>
      </c>
      <c r="B22" s="27" t="s">
        <v>229</v>
      </c>
      <c r="C22" s="28">
        <f>'Order Sheet'!B27</f>
        <v>734173915020</v>
      </c>
      <c r="D22" s="36">
        <f>'Order Sheet'!F27</f>
        <v>72</v>
      </c>
      <c r="E22" s="36">
        <f>A22*D22</f>
        <v>0</v>
      </c>
      <c r="F22" s="37">
        <f>'Order Sheet'!E27</f>
        <v>4</v>
      </c>
    </row>
    <row r="23" spans="1:6" x14ac:dyDescent="0.55000000000000004">
      <c r="A23" s="16">
        <f>'Order Sheet'!G28</f>
        <v>0</v>
      </c>
      <c r="B23" s="27" t="s">
        <v>213</v>
      </c>
      <c r="C23" s="28">
        <f>'Order Sheet'!B28</f>
        <v>734173914856</v>
      </c>
      <c r="D23" s="36">
        <f>'Order Sheet'!F28</f>
        <v>58</v>
      </c>
      <c r="E23" s="36">
        <f t="shared" si="1"/>
        <v>0</v>
      </c>
      <c r="F23" s="37">
        <f>'Order Sheet'!E28</f>
        <v>4</v>
      </c>
    </row>
    <row r="24" spans="1:6" x14ac:dyDescent="0.55000000000000004">
      <c r="A24" s="16">
        <f>'Order Sheet'!G29</f>
        <v>0</v>
      </c>
      <c r="B24" s="27" t="s">
        <v>211</v>
      </c>
      <c r="C24" s="28">
        <f>'Order Sheet'!B29</f>
        <v>734173914887</v>
      </c>
      <c r="D24" s="36">
        <f>'Order Sheet'!F29</f>
        <v>50</v>
      </c>
      <c r="E24" s="36">
        <f t="shared" si="1"/>
        <v>0</v>
      </c>
      <c r="F24" s="37">
        <f>'Order Sheet'!E29</f>
        <v>4</v>
      </c>
    </row>
    <row r="25" spans="1:6" x14ac:dyDescent="0.55000000000000004">
      <c r="A25" s="16">
        <f>'Order Sheet'!G30</f>
        <v>0</v>
      </c>
      <c r="B25" s="27" t="s">
        <v>2</v>
      </c>
      <c r="C25" s="28">
        <f>'Order Sheet'!B30</f>
        <v>734173911275</v>
      </c>
      <c r="D25" s="36">
        <f>'Order Sheet'!F30</f>
        <v>50</v>
      </c>
      <c r="E25" s="36">
        <f t="shared" si="0"/>
        <v>0</v>
      </c>
      <c r="F25" s="37">
        <f>'Order Sheet'!E30</f>
        <v>4</v>
      </c>
    </row>
    <row r="26" spans="1:6" x14ac:dyDescent="0.55000000000000004">
      <c r="A26" s="16">
        <f>'Order Sheet'!G31</f>
        <v>0</v>
      </c>
      <c r="B26" s="27" t="s">
        <v>8</v>
      </c>
      <c r="C26" s="28">
        <f>'Order Sheet'!B31</f>
        <v>734173911480</v>
      </c>
      <c r="D26" s="36">
        <f>'Order Sheet'!F31</f>
        <v>153</v>
      </c>
      <c r="E26" s="36">
        <f t="shared" si="0"/>
        <v>0</v>
      </c>
      <c r="F26" s="37">
        <f>'Order Sheet'!E31</f>
        <v>9</v>
      </c>
    </row>
    <row r="27" spans="1:6" x14ac:dyDescent="0.55000000000000004">
      <c r="A27" s="16">
        <f>'Order Sheet'!G32</f>
        <v>0</v>
      </c>
      <c r="B27" s="29" t="s">
        <v>10</v>
      </c>
      <c r="C27" s="28">
        <f>'Order Sheet'!B32</f>
        <v>734173911640</v>
      </c>
      <c r="D27" s="36">
        <f>'Order Sheet'!F32</f>
        <v>100</v>
      </c>
      <c r="E27" s="36">
        <f t="shared" si="0"/>
        <v>0</v>
      </c>
      <c r="F27" s="37">
        <f>'Order Sheet'!E32</f>
        <v>8</v>
      </c>
    </row>
    <row r="28" spans="1:6" x14ac:dyDescent="0.55000000000000004">
      <c r="A28" s="16">
        <f>'Order Sheet'!G33</f>
        <v>0</v>
      </c>
      <c r="B28" s="29" t="s">
        <v>9</v>
      </c>
      <c r="C28" s="28">
        <f>'Order Sheet'!B33</f>
        <v>734173910995</v>
      </c>
      <c r="D28" s="36">
        <f>'Order Sheet'!F33</f>
        <v>72</v>
      </c>
      <c r="E28" s="36">
        <f t="shared" si="0"/>
        <v>0</v>
      </c>
      <c r="F28" s="37">
        <f>'Order Sheet'!E33</f>
        <v>4</v>
      </c>
    </row>
    <row r="29" spans="1:6" x14ac:dyDescent="0.55000000000000004">
      <c r="A29" s="16">
        <f>'Order Sheet'!G34</f>
        <v>0</v>
      </c>
      <c r="B29" s="30" t="s">
        <v>293</v>
      </c>
      <c r="C29" s="98">
        <f>'Order Sheet'!B34</f>
        <v>0</v>
      </c>
      <c r="D29" s="40">
        <f>'Order Sheet'!F34</f>
        <v>0</v>
      </c>
      <c r="E29" s="40">
        <f t="shared" ref="E29:E30" si="2">A29*D29</f>
        <v>0</v>
      </c>
      <c r="F29" s="41">
        <f>'Order Sheet'!E34</f>
        <v>0</v>
      </c>
    </row>
    <row r="30" spans="1:6" x14ac:dyDescent="0.55000000000000004">
      <c r="A30" s="16">
        <f>'Order Sheet'!G35</f>
        <v>0</v>
      </c>
      <c r="B30" s="27" t="s">
        <v>295</v>
      </c>
      <c r="C30" s="28">
        <f>'Order Sheet'!B35</f>
        <v>734173914115</v>
      </c>
      <c r="D30" s="36">
        <f>'Order Sheet'!F35</f>
        <v>112</v>
      </c>
      <c r="E30" s="36">
        <f t="shared" si="2"/>
        <v>0</v>
      </c>
      <c r="F30" s="37">
        <f>'Order Sheet'!E35</f>
        <v>16</v>
      </c>
    </row>
    <row r="31" spans="1:6" x14ac:dyDescent="0.55000000000000004">
      <c r="A31" s="16">
        <f>'Order Sheet'!G36</f>
        <v>0</v>
      </c>
      <c r="B31" s="27" t="s">
        <v>294</v>
      </c>
      <c r="C31" s="28">
        <f>'Order Sheet'!B36</f>
        <v>734173913064</v>
      </c>
      <c r="D31" s="36">
        <f>'Order Sheet'!F36</f>
        <v>120</v>
      </c>
      <c r="E31" s="36">
        <f>A31*D31</f>
        <v>0</v>
      </c>
      <c r="F31" s="37">
        <f>'Order Sheet'!E36</f>
        <v>12</v>
      </c>
    </row>
    <row r="32" spans="1:6" x14ac:dyDescent="0.55000000000000004">
      <c r="A32" s="16">
        <f>'Order Sheet'!G37</f>
        <v>0</v>
      </c>
      <c r="B32" s="27" t="s">
        <v>296</v>
      </c>
      <c r="C32" s="28">
        <f>'Order Sheet'!B37</f>
        <v>734173914122</v>
      </c>
      <c r="D32" s="36">
        <f>'Order Sheet'!F37</f>
        <v>160</v>
      </c>
      <c r="E32" s="36">
        <f>A32*D32</f>
        <v>0</v>
      </c>
      <c r="F32" s="37">
        <f>'Order Sheet'!E37</f>
        <v>16</v>
      </c>
    </row>
    <row r="33" spans="1:6" x14ac:dyDescent="0.55000000000000004">
      <c r="A33" s="16">
        <f>'Order Sheet'!G38</f>
        <v>0</v>
      </c>
      <c r="B33" s="27" t="s">
        <v>297</v>
      </c>
      <c r="C33" s="28">
        <f>'Order Sheet'!B38</f>
        <v>734173914139</v>
      </c>
      <c r="D33" s="36">
        <f>'Order Sheet'!F38</f>
        <v>168</v>
      </c>
      <c r="E33" s="36">
        <f t="shared" ref="E33:E34" si="3">A33*D33</f>
        <v>0</v>
      </c>
      <c r="F33" s="37">
        <f>'Order Sheet'!E38</f>
        <v>12</v>
      </c>
    </row>
    <row r="34" spans="1:6" x14ac:dyDescent="0.55000000000000004">
      <c r="A34" s="16">
        <f>'Order Sheet'!G39</f>
        <v>0</v>
      </c>
      <c r="B34" s="27" t="s">
        <v>298</v>
      </c>
      <c r="C34" s="28">
        <f>'Order Sheet'!B39</f>
        <v>734173915860</v>
      </c>
      <c r="D34" s="36">
        <f>'Order Sheet'!F39</f>
        <v>120</v>
      </c>
      <c r="E34" s="36">
        <f t="shared" si="3"/>
        <v>0</v>
      </c>
      <c r="F34" s="37">
        <f>'Order Sheet'!E39</f>
        <v>16</v>
      </c>
    </row>
    <row r="35" spans="1:6" x14ac:dyDescent="0.55000000000000004">
      <c r="A35" s="16">
        <f>'Order Sheet'!G40</f>
        <v>0</v>
      </c>
      <c r="B35" s="30" t="s">
        <v>20</v>
      </c>
      <c r="C35" s="98">
        <f>'Order Sheet'!B40</f>
        <v>0</v>
      </c>
      <c r="D35" s="40">
        <f>'Order Sheet'!F40</f>
        <v>0</v>
      </c>
      <c r="E35" s="40">
        <f t="shared" si="0"/>
        <v>0</v>
      </c>
      <c r="F35" s="41">
        <f>'Order Sheet'!E40</f>
        <v>0</v>
      </c>
    </row>
    <row r="36" spans="1:6" x14ac:dyDescent="0.55000000000000004">
      <c r="A36" s="16">
        <f>'Order Sheet'!G41</f>
        <v>0</v>
      </c>
      <c r="B36" s="27" t="s">
        <v>112</v>
      </c>
      <c r="C36" s="28">
        <f>'Order Sheet'!B41</f>
        <v>734173913255</v>
      </c>
      <c r="D36" s="36">
        <f>'Order Sheet'!F41</f>
        <v>150</v>
      </c>
      <c r="E36" s="36">
        <f t="shared" si="0"/>
        <v>0</v>
      </c>
      <c r="F36" s="37">
        <f>'Order Sheet'!E41</f>
        <v>12</v>
      </c>
    </row>
    <row r="37" spans="1:6" x14ac:dyDescent="0.55000000000000004">
      <c r="A37" s="16">
        <f>'Order Sheet'!G42</f>
        <v>0</v>
      </c>
      <c r="B37" s="27" t="s">
        <v>151</v>
      </c>
      <c r="C37" s="28">
        <f>'Order Sheet'!B42</f>
        <v>734173914184</v>
      </c>
      <c r="D37" s="36">
        <f>'Order Sheet'!F42</f>
        <v>150</v>
      </c>
      <c r="E37" s="36">
        <f>A37*D37</f>
        <v>0</v>
      </c>
      <c r="F37" s="37">
        <f>'Order Sheet'!E42</f>
        <v>12</v>
      </c>
    </row>
    <row r="38" spans="1:6" x14ac:dyDescent="0.55000000000000004">
      <c r="A38" s="16">
        <f>'Order Sheet'!G43</f>
        <v>0</v>
      </c>
      <c r="B38" s="27" t="s">
        <v>152</v>
      </c>
      <c r="C38" s="28">
        <f>'Order Sheet'!B43</f>
        <v>734173914191</v>
      </c>
      <c r="D38" s="36">
        <f>'Order Sheet'!F43</f>
        <v>200</v>
      </c>
      <c r="E38" s="36">
        <f>A38*D38</f>
        <v>0</v>
      </c>
      <c r="F38" s="37">
        <f>'Order Sheet'!E43</f>
        <v>16</v>
      </c>
    </row>
    <row r="39" spans="1:6" x14ac:dyDescent="0.55000000000000004">
      <c r="A39" s="16">
        <f>'Order Sheet'!G44</f>
        <v>0</v>
      </c>
      <c r="B39" s="27" t="s">
        <v>69</v>
      </c>
      <c r="C39" s="28">
        <f>'Order Sheet'!B44</f>
        <v>734173913576</v>
      </c>
      <c r="D39" s="36">
        <f>'Order Sheet'!F44</f>
        <v>180</v>
      </c>
      <c r="E39" s="36">
        <f t="shared" si="0"/>
        <v>0</v>
      </c>
      <c r="F39" s="37">
        <f>'Order Sheet'!E44</f>
        <v>20</v>
      </c>
    </row>
    <row r="40" spans="1:6" x14ac:dyDescent="0.55000000000000004">
      <c r="A40" s="16">
        <f>'Order Sheet'!G45</f>
        <v>0</v>
      </c>
      <c r="B40" s="27" t="s">
        <v>70</v>
      </c>
      <c r="C40" s="28">
        <f>'Order Sheet'!B45</f>
        <v>734173913583</v>
      </c>
      <c r="D40" s="36">
        <f>'Order Sheet'!F45</f>
        <v>150</v>
      </c>
      <c r="E40" s="36">
        <f t="shared" si="0"/>
        <v>0</v>
      </c>
      <c r="F40" s="37">
        <f>'Order Sheet'!E45</f>
        <v>12</v>
      </c>
    </row>
    <row r="41" spans="1:6" ht="16.149999999999999" customHeight="1" x14ac:dyDescent="0.55000000000000004">
      <c r="A41" s="16">
        <f>'Order Sheet'!G46</f>
        <v>0</v>
      </c>
      <c r="B41" s="27" t="s">
        <v>291</v>
      </c>
      <c r="C41" s="28">
        <f>'Order Sheet'!B46</f>
        <v>734173913262</v>
      </c>
      <c r="D41" s="36">
        <f>'Order Sheet'!F46</f>
        <v>100</v>
      </c>
      <c r="E41" s="36">
        <f t="shared" ref="E41" si="4">A41*D41</f>
        <v>0</v>
      </c>
      <c r="F41" s="37">
        <f>'Order Sheet'!E46</f>
        <v>8</v>
      </c>
    </row>
    <row r="42" spans="1:6" ht="16.149999999999999" customHeight="1" x14ac:dyDescent="0.55000000000000004">
      <c r="A42" s="16">
        <f>'Order Sheet'!G47</f>
        <v>0</v>
      </c>
      <c r="B42" s="27" t="s">
        <v>71</v>
      </c>
      <c r="C42" s="28">
        <f>'Order Sheet'!B47</f>
        <v>734173913187</v>
      </c>
      <c r="D42" s="36">
        <f>'Order Sheet'!F47</f>
        <v>62.5</v>
      </c>
      <c r="E42" s="36">
        <f t="shared" si="0"/>
        <v>0</v>
      </c>
      <c r="F42" s="37">
        <f>'Order Sheet'!E47</f>
        <v>5</v>
      </c>
    </row>
    <row r="43" spans="1:6" x14ac:dyDescent="0.55000000000000004">
      <c r="A43" s="16">
        <f>'Order Sheet'!G48</f>
        <v>0</v>
      </c>
      <c r="B43" s="29" t="s">
        <v>72</v>
      </c>
      <c r="C43" s="28">
        <f>'Order Sheet'!B48</f>
        <v>734173901993</v>
      </c>
      <c r="D43" s="36">
        <f>'Order Sheet'!F48</f>
        <v>78</v>
      </c>
      <c r="E43" s="36">
        <f t="shared" si="0"/>
        <v>0</v>
      </c>
      <c r="F43" s="37">
        <f>'Order Sheet'!E48</f>
        <v>12</v>
      </c>
    </row>
    <row r="44" spans="1:6" x14ac:dyDescent="0.55000000000000004">
      <c r="A44" s="16">
        <f>'Order Sheet'!G49</f>
        <v>0</v>
      </c>
      <c r="B44" s="29" t="s">
        <v>1</v>
      </c>
      <c r="C44" s="28">
        <f>'Order Sheet'!B49</f>
        <v>734173911657</v>
      </c>
      <c r="D44" s="36">
        <f>'Order Sheet'!F49</f>
        <v>50</v>
      </c>
      <c r="E44" s="36">
        <f t="shared" si="0"/>
        <v>0</v>
      </c>
      <c r="F44" s="37">
        <f>'Order Sheet'!E49</f>
        <v>4</v>
      </c>
    </row>
    <row r="45" spans="1:6" x14ac:dyDescent="0.55000000000000004">
      <c r="A45" s="16">
        <f>'Order Sheet'!G50</f>
        <v>0</v>
      </c>
      <c r="B45" s="30" t="s">
        <v>61</v>
      </c>
      <c r="C45" s="98">
        <f>'Order Sheet'!B50</f>
        <v>0</v>
      </c>
      <c r="D45" s="40">
        <f>'Order Sheet'!F50</f>
        <v>0</v>
      </c>
      <c r="E45" s="40">
        <f t="shared" si="0"/>
        <v>0</v>
      </c>
      <c r="F45" s="41">
        <f>'Order Sheet'!E50</f>
        <v>0</v>
      </c>
    </row>
    <row r="46" spans="1:6" x14ac:dyDescent="0.55000000000000004">
      <c r="A46" s="16">
        <f>'Order Sheet'!G51</f>
        <v>0</v>
      </c>
      <c r="B46" s="29" t="s">
        <v>4</v>
      </c>
      <c r="C46" s="28">
        <f>'Order Sheet'!B51</f>
        <v>734173701623</v>
      </c>
      <c r="D46" s="36">
        <f>'Order Sheet'!F51</f>
        <v>80</v>
      </c>
      <c r="E46" s="36">
        <f t="shared" si="0"/>
        <v>0</v>
      </c>
      <c r="F46" s="37">
        <f>'Order Sheet'!E51</f>
        <v>16</v>
      </c>
    </row>
    <row r="47" spans="1:6" x14ac:dyDescent="0.55000000000000004">
      <c r="A47" s="16">
        <f>'Order Sheet'!G52</f>
        <v>0</v>
      </c>
      <c r="B47" s="29" t="s">
        <v>5</v>
      </c>
      <c r="C47" s="28">
        <f>'Order Sheet'!B52</f>
        <v>734173701555</v>
      </c>
      <c r="D47" s="36">
        <f>'Order Sheet'!F52</f>
        <v>84</v>
      </c>
      <c r="E47" s="36">
        <f t="shared" si="0"/>
        <v>0</v>
      </c>
      <c r="F47" s="37">
        <f>'Order Sheet'!E52</f>
        <v>12</v>
      </c>
    </row>
    <row r="48" spans="1:6" x14ac:dyDescent="0.55000000000000004">
      <c r="A48" s="16">
        <f>'Order Sheet'!G53</f>
        <v>0</v>
      </c>
      <c r="B48" s="29" t="s">
        <v>6</v>
      </c>
      <c r="C48" s="28">
        <f>'Order Sheet'!B53</f>
        <v>734173801958</v>
      </c>
      <c r="D48" s="36">
        <f>'Order Sheet'!F53</f>
        <v>80</v>
      </c>
      <c r="E48" s="36">
        <f t="shared" si="0"/>
        <v>0</v>
      </c>
      <c r="F48" s="37">
        <f>'Order Sheet'!E53</f>
        <v>8</v>
      </c>
    </row>
    <row r="49" spans="1:6" x14ac:dyDescent="0.55000000000000004">
      <c r="A49" s="16">
        <f>'Order Sheet'!G54</f>
        <v>0</v>
      </c>
      <c r="B49" s="29" t="s">
        <v>73</v>
      </c>
      <c r="C49" s="28">
        <f>'Order Sheet'!B54</f>
        <v>734173911800</v>
      </c>
      <c r="D49" s="36">
        <f>'Order Sheet'!F54</f>
        <v>80</v>
      </c>
      <c r="E49" s="36">
        <f t="shared" si="0"/>
        <v>0</v>
      </c>
      <c r="F49" s="37">
        <f>'Order Sheet'!E54</f>
        <v>16</v>
      </c>
    </row>
    <row r="50" spans="1:6" x14ac:dyDescent="0.55000000000000004">
      <c r="A50" s="16">
        <f>'Order Sheet'!G55</f>
        <v>0</v>
      </c>
      <c r="B50" s="29" t="s">
        <v>74</v>
      </c>
      <c r="C50" s="28">
        <f>'Order Sheet'!B55</f>
        <v>734173911817</v>
      </c>
      <c r="D50" s="36">
        <f>'Order Sheet'!F55</f>
        <v>80</v>
      </c>
      <c r="E50" s="36">
        <f t="shared" si="0"/>
        <v>0</v>
      </c>
      <c r="F50" s="37">
        <f>'Order Sheet'!E55</f>
        <v>8</v>
      </c>
    </row>
    <row r="51" spans="1:6" x14ac:dyDescent="0.55000000000000004">
      <c r="A51" s="16">
        <f>'Order Sheet'!G56</f>
        <v>0</v>
      </c>
      <c r="B51" s="27" t="s">
        <v>148</v>
      </c>
      <c r="C51" s="28">
        <f>'Order Sheet'!B56</f>
        <v>734173912760</v>
      </c>
      <c r="D51" s="36">
        <f>'Order Sheet'!F56</f>
        <v>120</v>
      </c>
      <c r="E51" s="36">
        <f t="shared" si="0"/>
        <v>0</v>
      </c>
      <c r="F51" s="37">
        <f>'Order Sheet'!E56</f>
        <v>20</v>
      </c>
    </row>
    <row r="52" spans="1:6" x14ac:dyDescent="0.55000000000000004">
      <c r="A52" s="16">
        <f>'Order Sheet'!G57</f>
        <v>0</v>
      </c>
      <c r="B52" s="27" t="s">
        <v>279</v>
      </c>
      <c r="C52" s="28">
        <f>'Order Sheet'!B57</f>
        <v>734173912777</v>
      </c>
      <c r="D52" s="36">
        <f>'Order Sheet'!F57</f>
        <v>120</v>
      </c>
      <c r="E52" s="36">
        <f t="shared" ref="E52" si="5">A52*D52</f>
        <v>0</v>
      </c>
      <c r="F52" s="37">
        <f>'Order Sheet'!E57</f>
        <v>12</v>
      </c>
    </row>
    <row r="53" spans="1:6" x14ac:dyDescent="0.55000000000000004">
      <c r="A53" s="16">
        <f>'Order Sheet'!G58</f>
        <v>0</v>
      </c>
      <c r="B53" s="27" t="s">
        <v>138</v>
      </c>
      <c r="C53" s="28">
        <f>'Order Sheet'!B58</f>
        <v>734173913538</v>
      </c>
      <c r="D53" s="36">
        <f>'Order Sheet'!F58</f>
        <v>135</v>
      </c>
      <c r="E53" s="36">
        <f t="shared" si="0"/>
        <v>0</v>
      </c>
      <c r="F53" s="37">
        <f>'Order Sheet'!E58</f>
        <v>30</v>
      </c>
    </row>
    <row r="54" spans="1:6" x14ac:dyDescent="0.55000000000000004">
      <c r="A54" s="16">
        <f>'Order Sheet'!G59</f>
        <v>0</v>
      </c>
      <c r="B54" s="27" t="s">
        <v>139</v>
      </c>
      <c r="C54" s="28">
        <f>'Order Sheet'!B59</f>
        <v>734173913545</v>
      </c>
      <c r="D54" s="36">
        <f>'Order Sheet'!F59</f>
        <v>144</v>
      </c>
      <c r="E54" s="36">
        <f t="shared" si="0"/>
        <v>0</v>
      </c>
      <c r="F54" s="37">
        <f>'Order Sheet'!E59</f>
        <v>16</v>
      </c>
    </row>
    <row r="55" spans="1:6" ht="27.9" x14ac:dyDescent="0.55000000000000004">
      <c r="A55" s="16">
        <f>'Order Sheet'!G60</f>
        <v>0</v>
      </c>
      <c r="B55" s="31" t="s">
        <v>75</v>
      </c>
      <c r="C55" s="32">
        <f>'Order Sheet'!B60</f>
        <v>734173913613</v>
      </c>
      <c r="D55" s="38">
        <f>'Order Sheet'!F60</f>
        <v>162</v>
      </c>
      <c r="E55" s="38">
        <f t="shared" si="0"/>
        <v>0</v>
      </c>
      <c r="F55" s="39">
        <v>28</v>
      </c>
    </row>
    <row r="56" spans="1:6" x14ac:dyDescent="0.55000000000000004">
      <c r="A56" s="16">
        <f>'Order Sheet'!G61</f>
        <v>0</v>
      </c>
      <c r="B56" s="30" t="s">
        <v>21</v>
      </c>
      <c r="C56" s="98">
        <f>'Order Sheet'!B61</f>
        <v>0</v>
      </c>
      <c r="D56" s="40">
        <f>'Order Sheet'!F61</f>
        <v>0</v>
      </c>
      <c r="E56" s="40">
        <f t="shared" si="0"/>
        <v>0</v>
      </c>
      <c r="F56" s="41">
        <f>'Order Sheet'!E61</f>
        <v>0</v>
      </c>
    </row>
    <row r="57" spans="1:6" x14ac:dyDescent="0.55000000000000004">
      <c r="A57" s="16">
        <f>'Order Sheet'!G62</f>
        <v>0</v>
      </c>
      <c r="B57" s="27" t="s">
        <v>149</v>
      </c>
      <c r="C57" s="28">
        <f>'Order Sheet'!B62</f>
        <v>734173913491</v>
      </c>
      <c r="D57" s="36">
        <f>'Order Sheet'!F62</f>
        <v>152</v>
      </c>
      <c r="E57" s="36">
        <f t="shared" si="0"/>
        <v>0</v>
      </c>
      <c r="F57" s="37">
        <f>'Order Sheet'!E62</f>
        <v>16</v>
      </c>
    </row>
    <row r="58" spans="1:6" x14ac:dyDescent="0.55000000000000004">
      <c r="A58" s="16">
        <f>'Order Sheet'!G63</f>
        <v>0</v>
      </c>
      <c r="B58" s="27" t="s">
        <v>214</v>
      </c>
      <c r="C58" s="28">
        <f>'Order Sheet'!B63</f>
        <v>734173914832</v>
      </c>
      <c r="D58" s="36">
        <f>'Order Sheet'!F63</f>
        <v>126</v>
      </c>
      <c r="E58" s="36">
        <f>A58*D58</f>
        <v>0</v>
      </c>
      <c r="F58" s="37">
        <f>'Order Sheet'!E63</f>
        <v>9</v>
      </c>
    </row>
    <row r="59" spans="1:6" x14ac:dyDescent="0.55000000000000004">
      <c r="A59" s="16">
        <f>'Order Sheet'!G64</f>
        <v>0</v>
      </c>
      <c r="B59" s="27" t="s">
        <v>215</v>
      </c>
      <c r="C59" s="28">
        <f>'Order Sheet'!B64</f>
        <v>734173913507</v>
      </c>
      <c r="D59" s="36">
        <f>'Order Sheet'!F64</f>
        <v>144</v>
      </c>
      <c r="E59" s="36">
        <f t="shared" si="0"/>
        <v>0</v>
      </c>
      <c r="F59" s="37">
        <f>'Order Sheet'!E64</f>
        <v>8</v>
      </c>
    </row>
    <row r="60" spans="1:6" x14ac:dyDescent="0.55000000000000004">
      <c r="A60" s="16">
        <f>'Order Sheet'!G65</f>
        <v>0</v>
      </c>
      <c r="B60" s="33" t="s">
        <v>76</v>
      </c>
      <c r="C60" s="28">
        <f>'Order Sheet'!B65</f>
        <v>734173912241</v>
      </c>
      <c r="D60" s="36">
        <f>'Order Sheet'!F65</f>
        <v>180</v>
      </c>
      <c r="E60" s="36">
        <f t="shared" si="0"/>
        <v>0</v>
      </c>
      <c r="F60" s="37">
        <f>'Order Sheet'!E65</f>
        <v>12</v>
      </c>
    </row>
    <row r="61" spans="1:6" x14ac:dyDescent="0.55000000000000004">
      <c r="A61" s="16">
        <f>'Order Sheet'!G66</f>
        <v>0</v>
      </c>
      <c r="B61" s="33" t="s">
        <v>77</v>
      </c>
      <c r="C61" s="28">
        <f>'Order Sheet'!B66</f>
        <v>734173912234</v>
      </c>
      <c r="D61" s="36">
        <f>'Order Sheet'!F66</f>
        <v>225</v>
      </c>
      <c r="E61" s="36">
        <f t="shared" si="0"/>
        <v>0</v>
      </c>
      <c r="F61" s="37">
        <f>'Order Sheet'!E66</f>
        <v>25</v>
      </c>
    </row>
    <row r="62" spans="1:6" ht="27.9" x14ac:dyDescent="0.55000000000000004">
      <c r="A62" s="16">
        <f>'Order Sheet'!G67</f>
        <v>0</v>
      </c>
      <c r="B62" s="31" t="s">
        <v>78</v>
      </c>
      <c r="C62" s="32">
        <f>'Order Sheet'!B67</f>
        <v>734173913637</v>
      </c>
      <c r="D62" s="38">
        <f>'Order Sheet'!F67</f>
        <v>180</v>
      </c>
      <c r="E62" s="38">
        <f t="shared" si="0"/>
        <v>0</v>
      </c>
      <c r="F62" s="39" t="str">
        <f>'Order Sheet'!E67</f>
        <v>16 pieces</v>
      </c>
    </row>
    <row r="63" spans="1:6" x14ac:dyDescent="0.55000000000000004">
      <c r="A63" s="16">
        <f>'Order Sheet'!G68</f>
        <v>0</v>
      </c>
      <c r="B63" s="27" t="s">
        <v>79</v>
      </c>
      <c r="C63" s="28">
        <f>'Order Sheet'!B68</f>
        <v>734173912302</v>
      </c>
      <c r="D63" s="36">
        <f>'Order Sheet'!F68</f>
        <v>198</v>
      </c>
      <c r="E63" s="36">
        <f t="shared" si="0"/>
        <v>0</v>
      </c>
      <c r="F63" s="37">
        <f>'Order Sheet'!E68</f>
        <v>9</v>
      </c>
    </row>
    <row r="64" spans="1:6" x14ac:dyDescent="0.55000000000000004">
      <c r="A64" s="16">
        <f>'Order Sheet'!G69</f>
        <v>0</v>
      </c>
      <c r="B64" s="27" t="s">
        <v>80</v>
      </c>
      <c r="C64" s="28">
        <f>'Order Sheet'!B69</f>
        <v>734173912319</v>
      </c>
      <c r="D64" s="36">
        <f>'Order Sheet'!F69</f>
        <v>159.60000000000002</v>
      </c>
      <c r="E64" s="36">
        <f t="shared" si="0"/>
        <v>0</v>
      </c>
      <c r="F64" s="37">
        <f>'Order Sheet'!E69</f>
        <v>12</v>
      </c>
    </row>
    <row r="65" spans="1:6" ht="27.9" x14ac:dyDescent="0.55000000000000004">
      <c r="A65" s="16">
        <f>'Order Sheet'!G70</f>
        <v>0</v>
      </c>
      <c r="B65" s="31" t="s">
        <v>81</v>
      </c>
      <c r="C65" s="32">
        <f>'Order Sheet'!B70</f>
        <v>734173913644</v>
      </c>
      <c r="D65" s="38">
        <f>'Order Sheet'!F70</f>
        <v>145.80000000000001</v>
      </c>
      <c r="E65" s="38">
        <f t="shared" si="0"/>
        <v>0</v>
      </c>
      <c r="F65" s="39" t="str">
        <f>'Order Sheet'!E70</f>
        <v>9 pieces</v>
      </c>
    </row>
    <row r="66" spans="1:6" x14ac:dyDescent="0.55000000000000004">
      <c r="A66" s="16">
        <f>'Order Sheet'!G71</f>
        <v>0</v>
      </c>
      <c r="B66" s="27" t="s">
        <v>82</v>
      </c>
      <c r="C66" s="28">
        <f>'Order Sheet'!B71</f>
        <v>734173912340</v>
      </c>
      <c r="D66" s="36">
        <f>'Order Sheet'!F71</f>
        <v>150</v>
      </c>
      <c r="E66" s="36">
        <f t="shared" si="0"/>
        <v>0</v>
      </c>
      <c r="F66" s="37">
        <f>'Order Sheet'!E71</f>
        <v>10</v>
      </c>
    </row>
    <row r="67" spans="1:6" x14ac:dyDescent="0.55000000000000004">
      <c r="A67" s="16">
        <f>'Order Sheet'!G72</f>
        <v>0</v>
      </c>
      <c r="B67" s="27" t="s">
        <v>162</v>
      </c>
      <c r="C67" s="28">
        <f>'Order Sheet'!B72</f>
        <v>734173914481</v>
      </c>
      <c r="D67" s="36">
        <f>'Order Sheet'!F72</f>
        <v>112</v>
      </c>
      <c r="E67" s="36">
        <f>A67*D67</f>
        <v>0</v>
      </c>
      <c r="F67" s="37">
        <f>'Order Sheet'!E72</f>
        <v>8</v>
      </c>
    </row>
    <row r="68" spans="1:6" x14ac:dyDescent="0.55000000000000004">
      <c r="A68" s="16">
        <f>'Order Sheet'!G73</f>
        <v>0</v>
      </c>
      <c r="B68" s="27" t="s">
        <v>83</v>
      </c>
      <c r="C68" s="28">
        <f>'Order Sheet'!B73</f>
        <v>734173912364</v>
      </c>
      <c r="D68" s="36">
        <f>'Order Sheet'!F73</f>
        <v>162</v>
      </c>
      <c r="E68" s="36">
        <f t="shared" si="0"/>
        <v>0</v>
      </c>
      <c r="F68" s="37">
        <f>'Order Sheet'!E73</f>
        <v>36</v>
      </c>
    </row>
    <row r="69" spans="1:6" x14ac:dyDescent="0.55000000000000004">
      <c r="A69" s="16">
        <f>'Order Sheet'!G74</f>
        <v>0</v>
      </c>
      <c r="B69" s="27" t="s">
        <v>84</v>
      </c>
      <c r="C69" s="28">
        <f>'Order Sheet'!B74</f>
        <v>734173912371</v>
      </c>
      <c r="D69" s="36">
        <f>'Order Sheet'!F74</f>
        <v>152</v>
      </c>
      <c r="E69" s="36">
        <f t="shared" si="0"/>
        <v>0</v>
      </c>
      <c r="F69" s="37">
        <f>'Order Sheet'!E74</f>
        <v>16</v>
      </c>
    </row>
    <row r="70" spans="1:6" ht="27.9" x14ac:dyDescent="0.55000000000000004">
      <c r="A70" s="16">
        <f>'Order Sheet'!G75</f>
        <v>0</v>
      </c>
      <c r="B70" s="31" t="s">
        <v>85</v>
      </c>
      <c r="C70" s="32">
        <f>'Order Sheet'!B75</f>
        <v>734173913657</v>
      </c>
      <c r="D70" s="38">
        <f>'Order Sheet'!F75</f>
        <v>157</v>
      </c>
      <c r="E70" s="38">
        <f t="shared" si="0"/>
        <v>0</v>
      </c>
      <c r="F70" s="39">
        <v>24</v>
      </c>
    </row>
    <row r="71" spans="1:6" x14ac:dyDescent="0.55000000000000004">
      <c r="A71" s="16">
        <f>'Order Sheet'!G76</f>
        <v>0</v>
      </c>
      <c r="B71" s="27" t="s">
        <v>86</v>
      </c>
      <c r="C71" s="28">
        <f>'Order Sheet'!B76</f>
        <v>734173913033</v>
      </c>
      <c r="D71" s="36">
        <f>'Order Sheet'!F76</f>
        <v>177</v>
      </c>
      <c r="E71" s="36">
        <f t="shared" si="0"/>
        <v>0</v>
      </c>
      <c r="F71" s="37">
        <f>'Order Sheet'!E76</f>
        <v>12</v>
      </c>
    </row>
    <row r="72" spans="1:6" x14ac:dyDescent="0.55000000000000004">
      <c r="A72" s="16">
        <f>'Order Sheet'!G77</f>
        <v>0</v>
      </c>
      <c r="B72" s="27" t="s">
        <v>87</v>
      </c>
      <c r="C72" s="28">
        <f>'Order Sheet'!B77</f>
        <v>734173912357</v>
      </c>
      <c r="D72" s="36">
        <f>'Order Sheet'!F77</f>
        <v>132</v>
      </c>
      <c r="E72" s="36">
        <f t="shared" si="0"/>
        <v>0</v>
      </c>
      <c r="F72" s="37">
        <f>'Order Sheet'!E77</f>
        <v>4</v>
      </c>
    </row>
    <row r="73" spans="1:6" x14ac:dyDescent="0.55000000000000004">
      <c r="A73" s="16">
        <f>'Order Sheet'!G78</f>
        <v>0</v>
      </c>
      <c r="B73" s="27" t="s">
        <v>88</v>
      </c>
      <c r="C73" s="28">
        <f>'Order Sheet'!B78</f>
        <v>734173912418</v>
      </c>
      <c r="D73" s="36">
        <f>'Order Sheet'!F78</f>
        <v>162</v>
      </c>
      <c r="E73" s="36">
        <f t="shared" si="0"/>
        <v>0</v>
      </c>
      <c r="F73" s="37">
        <f>'Order Sheet'!E78</f>
        <v>9</v>
      </c>
    </row>
    <row r="74" spans="1:6" x14ac:dyDescent="0.55000000000000004">
      <c r="A74" s="16">
        <f>'Order Sheet'!G79</f>
        <v>0</v>
      </c>
      <c r="B74" s="27" t="s">
        <v>89</v>
      </c>
      <c r="C74" s="28">
        <f>'Order Sheet'!B79</f>
        <v>734173912395</v>
      </c>
      <c r="D74" s="36">
        <f>'Order Sheet'!F79</f>
        <v>198</v>
      </c>
      <c r="E74" s="36">
        <f t="shared" si="0"/>
        <v>0</v>
      </c>
      <c r="F74" s="37">
        <f>'Order Sheet'!E79</f>
        <v>9</v>
      </c>
    </row>
    <row r="75" spans="1:6" x14ac:dyDescent="0.55000000000000004">
      <c r="A75" s="16">
        <f>'Order Sheet'!G80</f>
        <v>0</v>
      </c>
      <c r="B75" s="27" t="s">
        <v>90</v>
      </c>
      <c r="C75" s="28">
        <f>'Order Sheet'!B80</f>
        <v>734173912401</v>
      </c>
      <c r="D75" s="36">
        <f>'Order Sheet'!F80</f>
        <v>159.60000000000002</v>
      </c>
      <c r="E75" s="36">
        <f t="shared" si="0"/>
        <v>0</v>
      </c>
      <c r="F75" s="37">
        <f>'Order Sheet'!E80</f>
        <v>12</v>
      </c>
    </row>
    <row r="76" spans="1:6" ht="27.9" x14ac:dyDescent="0.55000000000000004">
      <c r="A76" s="16">
        <f>'Order Sheet'!G81</f>
        <v>0</v>
      </c>
      <c r="B76" s="31" t="s">
        <v>91</v>
      </c>
      <c r="C76" s="32">
        <f>'Order Sheet'!B81</f>
        <v>734173913668</v>
      </c>
      <c r="D76" s="38">
        <f>'Order Sheet'!F81</f>
        <v>145.80000000000001</v>
      </c>
      <c r="E76" s="38">
        <f t="shared" si="0"/>
        <v>0</v>
      </c>
      <c r="F76" s="39">
        <v>9</v>
      </c>
    </row>
    <row r="77" spans="1:6" x14ac:dyDescent="0.55000000000000004">
      <c r="A77" s="16">
        <f>'Order Sheet'!G82</f>
        <v>0</v>
      </c>
      <c r="B77" s="27" t="s">
        <v>92</v>
      </c>
      <c r="C77" s="28">
        <f>'Order Sheet'!B82</f>
        <v>734173913279</v>
      </c>
      <c r="D77" s="36">
        <f>'Order Sheet'!F82</f>
        <v>136</v>
      </c>
      <c r="E77" s="36">
        <f t="shared" si="0"/>
        <v>0</v>
      </c>
      <c r="F77" s="37">
        <f>'Order Sheet'!E82</f>
        <v>16</v>
      </c>
    </row>
    <row r="78" spans="1:6" x14ac:dyDescent="0.55000000000000004">
      <c r="A78" s="16">
        <f>'Order Sheet'!G83</f>
        <v>0</v>
      </c>
      <c r="B78" s="27" t="s">
        <v>163</v>
      </c>
      <c r="C78" s="28">
        <f>'Order Sheet'!B83</f>
        <v>734173914495</v>
      </c>
      <c r="D78" s="36">
        <f>'Order Sheet'!F83</f>
        <v>128</v>
      </c>
      <c r="E78" s="36">
        <f>A78*D78</f>
        <v>0</v>
      </c>
      <c r="F78" s="37">
        <f>'Order Sheet'!E83</f>
        <v>16</v>
      </c>
    </row>
    <row r="79" spans="1:6" x14ac:dyDescent="0.55000000000000004">
      <c r="A79" s="16">
        <f>'Order Sheet'!G84</f>
        <v>0</v>
      </c>
      <c r="B79" s="27" t="s">
        <v>164</v>
      </c>
      <c r="C79" s="28">
        <f>'Order Sheet'!B84</f>
        <v>734173914501</v>
      </c>
      <c r="D79" s="36">
        <f>'Order Sheet'!F84</f>
        <v>108</v>
      </c>
      <c r="E79" s="36">
        <f>A79*D79</f>
        <v>0</v>
      </c>
      <c r="F79" s="37">
        <f>'Order Sheet'!E84</f>
        <v>9</v>
      </c>
    </row>
    <row r="80" spans="1:6" ht="28.2" x14ac:dyDescent="0.55000000000000004">
      <c r="A80" s="16">
        <f>'Order Sheet'!G85</f>
        <v>0</v>
      </c>
      <c r="B80" s="31" t="s">
        <v>165</v>
      </c>
      <c r="C80" s="32">
        <f>'Order Sheet'!B85</f>
        <v>734173915051</v>
      </c>
      <c r="D80" s="46">
        <f>'Order Sheet'!F85</f>
        <v>136</v>
      </c>
      <c r="E80" s="46">
        <f>A80*D80</f>
        <v>0</v>
      </c>
      <c r="F80" s="47" t="str">
        <f>'Order Sheet'!E85</f>
        <v>14 pieces</v>
      </c>
    </row>
    <row r="81" spans="1:6" x14ac:dyDescent="0.55000000000000004">
      <c r="A81" s="16">
        <f>'Order Sheet'!G86</f>
        <v>0</v>
      </c>
      <c r="B81" s="27" t="s">
        <v>93</v>
      </c>
      <c r="C81" s="28">
        <f>'Order Sheet'!B86</f>
        <v>734173914221</v>
      </c>
      <c r="D81" s="36">
        <f>'Order Sheet'!F86</f>
        <v>162</v>
      </c>
      <c r="E81" s="36">
        <f t="shared" si="0"/>
        <v>0</v>
      </c>
      <c r="F81" s="37">
        <f>'Order Sheet'!E86</f>
        <v>6</v>
      </c>
    </row>
    <row r="82" spans="1:6" x14ac:dyDescent="0.55000000000000004">
      <c r="A82" s="16">
        <f>'Order Sheet'!G87</f>
        <v>0</v>
      </c>
      <c r="B82" s="27" t="s">
        <v>94</v>
      </c>
      <c r="C82" s="28">
        <f>'Order Sheet'!B87</f>
        <v>734173912432</v>
      </c>
      <c r="D82" s="36">
        <f>'Order Sheet'!F87</f>
        <v>142.5</v>
      </c>
      <c r="E82" s="36">
        <f t="shared" si="0"/>
        <v>0</v>
      </c>
      <c r="F82" s="37">
        <f>'Order Sheet'!E87</f>
        <v>15</v>
      </c>
    </row>
    <row r="83" spans="1:6" x14ac:dyDescent="0.55000000000000004">
      <c r="A83" s="16">
        <f>'Order Sheet'!G88</f>
        <v>0</v>
      </c>
      <c r="B83" s="27" t="s">
        <v>95</v>
      </c>
      <c r="C83" s="28">
        <f>'Order Sheet'!B88</f>
        <v>734173912449</v>
      </c>
      <c r="D83" s="36">
        <f>'Order Sheet'!F88</f>
        <v>142.5</v>
      </c>
      <c r="E83" s="36">
        <f t="shared" si="0"/>
        <v>0</v>
      </c>
      <c r="F83" s="37">
        <f>'Order Sheet'!E88</f>
        <v>15</v>
      </c>
    </row>
    <row r="84" spans="1:6" ht="27.9" x14ac:dyDescent="0.55000000000000004">
      <c r="A84" s="16">
        <f>'Order Sheet'!G89</f>
        <v>0</v>
      </c>
      <c r="B84" s="34" t="s">
        <v>96</v>
      </c>
      <c r="C84" s="32">
        <f>'Order Sheet'!B89</f>
        <v>734173913675</v>
      </c>
      <c r="D84" s="38">
        <f>'Order Sheet'!F89</f>
        <v>130</v>
      </c>
      <c r="E84" s="38">
        <f t="shared" si="0"/>
        <v>0</v>
      </c>
      <c r="F84" s="39">
        <v>10</v>
      </c>
    </row>
    <row r="85" spans="1:6" x14ac:dyDescent="0.55000000000000004">
      <c r="A85" s="16">
        <f>'Order Sheet'!G90</f>
        <v>0</v>
      </c>
      <c r="B85" s="27" t="s">
        <v>299</v>
      </c>
      <c r="C85" s="28">
        <f>'Order Sheet'!B90</f>
        <v>734173915808</v>
      </c>
      <c r="D85" s="36">
        <f>'Order Sheet'!F90</f>
        <v>152</v>
      </c>
      <c r="E85" s="36">
        <f t="shared" ref="E85" si="6">A85*D85</f>
        <v>0</v>
      </c>
      <c r="F85" s="37">
        <f>'Order Sheet'!E90</f>
        <v>16</v>
      </c>
    </row>
    <row r="86" spans="1:6" x14ac:dyDescent="0.55000000000000004">
      <c r="A86" s="16">
        <f>'Order Sheet'!G91</f>
        <v>0</v>
      </c>
      <c r="B86" s="27" t="s">
        <v>219</v>
      </c>
      <c r="C86" s="28">
        <f>'Order Sheet'!B91</f>
        <v>734173914788</v>
      </c>
      <c r="D86" s="36">
        <f>'Order Sheet'!F91</f>
        <v>176</v>
      </c>
      <c r="E86" s="36">
        <f t="shared" si="0"/>
        <v>0</v>
      </c>
      <c r="F86" s="37">
        <f>'Order Sheet'!E91</f>
        <v>16</v>
      </c>
    </row>
    <row r="87" spans="1:6" x14ac:dyDescent="0.55000000000000004">
      <c r="A87" s="16">
        <f>'Order Sheet'!G92</f>
        <v>0</v>
      </c>
      <c r="B87" s="27" t="s">
        <v>220</v>
      </c>
      <c r="C87" s="28">
        <f>'Order Sheet'!B92</f>
        <v>734173914795</v>
      </c>
      <c r="D87" s="36">
        <f>'Order Sheet'!F92</f>
        <v>117</v>
      </c>
      <c r="E87" s="36">
        <f t="shared" si="0"/>
        <v>0</v>
      </c>
      <c r="F87" s="37">
        <f>'Order Sheet'!E92</f>
        <v>6</v>
      </c>
    </row>
    <row r="88" spans="1:6" x14ac:dyDescent="0.55000000000000004">
      <c r="A88" s="16">
        <f>'Order Sheet'!G93</f>
        <v>0</v>
      </c>
      <c r="B88" s="27" t="s">
        <v>153</v>
      </c>
      <c r="C88" s="28">
        <f>'Order Sheet'!B93</f>
        <v>734173914085</v>
      </c>
      <c r="D88" s="36">
        <f>'Order Sheet'!F93</f>
        <v>195</v>
      </c>
      <c r="E88" s="36">
        <f>A88*D88</f>
        <v>0</v>
      </c>
      <c r="F88" s="37">
        <f>'Order Sheet'!E93</f>
        <v>30</v>
      </c>
    </row>
    <row r="89" spans="1:6" x14ac:dyDescent="0.55000000000000004">
      <c r="A89" s="16">
        <f>'Order Sheet'!G94</f>
        <v>0</v>
      </c>
      <c r="B89" s="27" t="s">
        <v>154</v>
      </c>
      <c r="C89" s="28">
        <f>'Order Sheet'!B94</f>
        <v>734173913484</v>
      </c>
      <c r="D89" s="36">
        <f>'Order Sheet'!F94</f>
        <v>120</v>
      </c>
      <c r="E89" s="36">
        <f t="shared" si="0"/>
        <v>0</v>
      </c>
      <c r="F89" s="37">
        <f>'Order Sheet'!E94</f>
        <v>12</v>
      </c>
    </row>
    <row r="90" spans="1:6" x14ac:dyDescent="0.55000000000000004">
      <c r="A90" s="16">
        <f>'Order Sheet'!G95</f>
        <v>0</v>
      </c>
      <c r="B90" s="27" t="s">
        <v>221</v>
      </c>
      <c r="C90" s="28">
        <f>'Order Sheet'!B95</f>
        <v>734173914801</v>
      </c>
      <c r="D90" s="36">
        <f>'Order Sheet'!F95</f>
        <v>144</v>
      </c>
      <c r="E90" s="36">
        <f>A90*D90</f>
        <v>0</v>
      </c>
      <c r="F90" s="37">
        <f>'Order Sheet'!E95</f>
        <v>8</v>
      </c>
    </row>
    <row r="91" spans="1:6" x14ac:dyDescent="0.55000000000000004">
      <c r="A91" s="16">
        <f>'Order Sheet'!G96</f>
        <v>0</v>
      </c>
      <c r="B91" s="27" t="s">
        <v>140</v>
      </c>
      <c r="C91" s="28">
        <f>'Order Sheet'!B96</f>
        <v>734173913347</v>
      </c>
      <c r="D91" s="36">
        <f>'Order Sheet'!F96</f>
        <v>152</v>
      </c>
      <c r="E91" s="36">
        <f t="shared" si="0"/>
        <v>0</v>
      </c>
      <c r="F91" s="37">
        <f>'Order Sheet'!E96</f>
        <v>16</v>
      </c>
    </row>
    <row r="92" spans="1:6" x14ac:dyDescent="0.55000000000000004">
      <c r="A92" s="16">
        <f>'Order Sheet'!G97</f>
        <v>0</v>
      </c>
      <c r="B92" s="27" t="s">
        <v>155</v>
      </c>
      <c r="C92" s="28">
        <f>'Order Sheet'!B97</f>
        <v>734173914108</v>
      </c>
      <c r="D92" s="36">
        <f>'Order Sheet'!F97</f>
        <v>112</v>
      </c>
      <c r="E92" s="36">
        <f>A92*D92</f>
        <v>0</v>
      </c>
      <c r="F92" s="37">
        <f>'Order Sheet'!E97</f>
        <v>16</v>
      </c>
    </row>
    <row r="93" spans="1:6" x14ac:dyDescent="0.55000000000000004">
      <c r="A93" s="16">
        <f>'Order Sheet'!G98</f>
        <v>0</v>
      </c>
      <c r="B93" s="27" t="s">
        <v>156</v>
      </c>
      <c r="C93" s="28">
        <f>'Order Sheet'!B98</f>
        <v>734173914092</v>
      </c>
      <c r="D93" s="36">
        <f>'Order Sheet'!F98</f>
        <v>135</v>
      </c>
      <c r="E93" s="36">
        <f>A93*D93</f>
        <v>0</v>
      </c>
      <c r="F93" s="37">
        <f>'Order Sheet'!E98</f>
        <v>9</v>
      </c>
    </row>
    <row r="94" spans="1:6" x14ac:dyDescent="0.55000000000000004">
      <c r="A94" s="16">
        <f>'Order Sheet'!G99</f>
        <v>0</v>
      </c>
      <c r="B94" s="27" t="s">
        <v>141</v>
      </c>
      <c r="C94" s="28">
        <f>'Order Sheet'!B99</f>
        <v>734173912982</v>
      </c>
      <c r="D94" s="36">
        <f>'Order Sheet'!F99</f>
        <v>136</v>
      </c>
      <c r="E94" s="36">
        <f t="shared" si="0"/>
        <v>0</v>
      </c>
      <c r="F94" s="37">
        <f>'Order Sheet'!E99</f>
        <v>16</v>
      </c>
    </row>
    <row r="95" spans="1:6" x14ac:dyDescent="0.55000000000000004">
      <c r="A95" s="16">
        <f>'Order Sheet'!G100</f>
        <v>0</v>
      </c>
      <c r="B95" s="27" t="s">
        <v>142</v>
      </c>
      <c r="C95" s="28">
        <f>'Order Sheet'!B100</f>
        <v>734173912999</v>
      </c>
      <c r="D95" s="36">
        <f>'Order Sheet'!F100</f>
        <v>108</v>
      </c>
      <c r="E95" s="36">
        <f t="shared" si="0"/>
        <v>0</v>
      </c>
      <c r="F95" s="37">
        <f>'Order Sheet'!E100</f>
        <v>9</v>
      </c>
    </row>
    <row r="96" spans="1:6" ht="15.6" customHeight="1" x14ac:dyDescent="0.55000000000000004">
      <c r="A96" s="16">
        <f>'Order Sheet'!G101</f>
        <v>0</v>
      </c>
      <c r="B96" s="27" t="s">
        <v>143</v>
      </c>
      <c r="C96" s="28">
        <f>'Order Sheet'!B101</f>
        <v>734173913002</v>
      </c>
      <c r="D96" s="36">
        <f>'Order Sheet'!F101</f>
        <v>111</v>
      </c>
      <c r="E96" s="36">
        <f t="shared" si="0"/>
        <v>0</v>
      </c>
      <c r="F96" s="37">
        <f>'Order Sheet'!E101</f>
        <v>6</v>
      </c>
    </row>
    <row r="97" spans="1:6" x14ac:dyDescent="0.55000000000000004">
      <c r="A97" s="16">
        <f>'Order Sheet'!G102</f>
        <v>0</v>
      </c>
      <c r="B97" s="27" t="s">
        <v>222</v>
      </c>
      <c r="C97" s="28">
        <f>'Order Sheet'!B102</f>
        <v>734173914764</v>
      </c>
      <c r="D97" s="36">
        <f>'Order Sheet'!F102</f>
        <v>152</v>
      </c>
      <c r="E97" s="36">
        <f>A97*D97</f>
        <v>0</v>
      </c>
      <c r="F97" s="37">
        <f>'Order Sheet'!E102</f>
        <v>16</v>
      </c>
    </row>
    <row r="98" spans="1:6" x14ac:dyDescent="0.55000000000000004">
      <c r="A98" s="16">
        <f>'Order Sheet'!G103</f>
        <v>0</v>
      </c>
      <c r="B98" s="27" t="s">
        <v>14</v>
      </c>
      <c r="C98" s="28">
        <f>'Order Sheet'!B103</f>
        <v>734173912272</v>
      </c>
      <c r="D98" s="36">
        <f>'Order Sheet'!F103</f>
        <v>105</v>
      </c>
      <c r="E98" s="36">
        <f t="shared" si="0"/>
        <v>0</v>
      </c>
      <c r="F98" s="37">
        <f>'Order Sheet'!E103</f>
        <v>7</v>
      </c>
    </row>
    <row r="99" spans="1:6" x14ac:dyDescent="0.55000000000000004">
      <c r="A99" s="16">
        <f>'Order Sheet'!G104</f>
        <v>0</v>
      </c>
      <c r="B99" s="27" t="s">
        <v>97</v>
      </c>
      <c r="C99" s="28">
        <f>'Order Sheet'!B104</f>
        <v>734173912456</v>
      </c>
      <c r="D99" s="36">
        <f>'Order Sheet'!F104</f>
        <v>148</v>
      </c>
      <c r="E99" s="36">
        <f t="shared" ref="E99:E144" si="7">A99*D99</f>
        <v>0</v>
      </c>
      <c r="F99" s="37">
        <f>'Order Sheet'!E104</f>
        <v>4</v>
      </c>
    </row>
    <row r="100" spans="1:6" x14ac:dyDescent="0.55000000000000004">
      <c r="A100" s="16">
        <f>'Order Sheet'!G105</f>
        <v>0</v>
      </c>
      <c r="B100" s="27" t="s">
        <v>98</v>
      </c>
      <c r="C100" s="28">
        <f>'Order Sheet'!B105</f>
        <v>734173913040</v>
      </c>
      <c r="D100" s="36">
        <f>'Order Sheet'!F105</f>
        <v>120</v>
      </c>
      <c r="E100" s="36">
        <f t="shared" si="7"/>
        <v>0</v>
      </c>
      <c r="F100" s="37">
        <f>'Order Sheet'!E105</f>
        <v>5</v>
      </c>
    </row>
    <row r="101" spans="1:6" x14ac:dyDescent="0.55000000000000004">
      <c r="A101" s="16">
        <f>'Order Sheet'!G106</f>
        <v>0</v>
      </c>
      <c r="B101" s="27" t="s">
        <v>99</v>
      </c>
      <c r="C101" s="28">
        <f>'Order Sheet'!B106</f>
        <v>734173912463</v>
      </c>
      <c r="D101" s="36">
        <f>'Order Sheet'!F106</f>
        <v>150</v>
      </c>
      <c r="E101" s="36">
        <f t="shared" si="7"/>
        <v>0</v>
      </c>
      <c r="F101" s="37">
        <f>'Order Sheet'!E106</f>
        <v>10</v>
      </c>
    </row>
    <row r="102" spans="1:6" x14ac:dyDescent="0.55000000000000004">
      <c r="A102" s="16">
        <f>'Order Sheet'!G107</f>
        <v>0</v>
      </c>
      <c r="B102" s="27" t="s">
        <v>100</v>
      </c>
      <c r="C102" s="28">
        <f>'Order Sheet'!B107</f>
        <v>734173913057</v>
      </c>
      <c r="D102" s="36">
        <f>'Order Sheet'!F107</f>
        <v>111</v>
      </c>
      <c r="E102" s="36">
        <f t="shared" si="7"/>
        <v>0</v>
      </c>
      <c r="F102" s="37">
        <f>'Order Sheet'!E107</f>
        <v>3</v>
      </c>
    </row>
    <row r="103" spans="1:6" ht="27.9" x14ac:dyDescent="0.55000000000000004">
      <c r="A103" s="16">
        <f>'Order Sheet'!G108</f>
        <v>0</v>
      </c>
      <c r="B103" s="31" t="s">
        <v>101</v>
      </c>
      <c r="C103" s="32">
        <f>'Order Sheet'!B108</f>
        <v>734173913699</v>
      </c>
      <c r="D103" s="38">
        <f>'Order Sheet'!F108</f>
        <v>134</v>
      </c>
      <c r="E103" s="38">
        <f t="shared" si="7"/>
        <v>0</v>
      </c>
      <c r="F103" s="39">
        <v>6</v>
      </c>
    </row>
    <row r="104" spans="1:6" x14ac:dyDescent="0.55000000000000004">
      <c r="A104" s="16">
        <f>'Order Sheet'!G109</f>
        <v>0</v>
      </c>
      <c r="B104" s="27" t="s">
        <v>300</v>
      </c>
      <c r="C104" s="28">
        <f>'Order Sheet'!B109</f>
        <v>734173915815</v>
      </c>
      <c r="D104" s="36">
        <f>'Order Sheet'!F109</f>
        <v>128</v>
      </c>
      <c r="E104" s="36">
        <f t="shared" ref="E104" si="8">A104*D104</f>
        <v>0</v>
      </c>
      <c r="F104" s="37">
        <f>'Order Sheet'!E109</f>
        <v>16</v>
      </c>
    </row>
    <row r="105" spans="1:6" x14ac:dyDescent="0.55000000000000004">
      <c r="A105" s="16">
        <f>'Order Sheet'!G110</f>
        <v>0</v>
      </c>
      <c r="B105" s="30" t="s">
        <v>22</v>
      </c>
      <c r="C105" s="98">
        <f>'Order Sheet'!B110</f>
        <v>0</v>
      </c>
      <c r="D105" s="40">
        <f>'Order Sheet'!F110</f>
        <v>0</v>
      </c>
      <c r="E105" s="40">
        <f t="shared" si="7"/>
        <v>0</v>
      </c>
      <c r="F105" s="41">
        <f>'Order Sheet'!E110</f>
        <v>0</v>
      </c>
    </row>
    <row r="106" spans="1:6" x14ac:dyDescent="0.55000000000000004">
      <c r="A106" s="16">
        <f>'Order Sheet'!G111</f>
        <v>0</v>
      </c>
      <c r="B106" s="27" t="s">
        <v>133</v>
      </c>
      <c r="C106" s="28">
        <f>'Order Sheet'!B111</f>
        <v>734173913804</v>
      </c>
      <c r="D106" s="36">
        <f>'Order Sheet'!F111</f>
        <v>162</v>
      </c>
      <c r="E106" s="36">
        <f>A106*D106</f>
        <v>0</v>
      </c>
      <c r="F106" s="37">
        <f>'Order Sheet'!E111</f>
        <v>36</v>
      </c>
    </row>
    <row r="107" spans="1:6" x14ac:dyDescent="0.55000000000000004">
      <c r="A107" s="16">
        <f>'Order Sheet'!G112</f>
        <v>0</v>
      </c>
      <c r="B107" s="27" t="s">
        <v>102</v>
      </c>
      <c r="C107" s="28">
        <f>'Order Sheet'!B112</f>
        <v>734173913132</v>
      </c>
      <c r="D107" s="36">
        <f>'Order Sheet'!F112</f>
        <v>193.5</v>
      </c>
      <c r="E107" s="36">
        <f t="shared" si="7"/>
        <v>0</v>
      </c>
      <c r="F107" s="37">
        <f>'Order Sheet'!E112</f>
        <v>18</v>
      </c>
    </row>
    <row r="108" spans="1:6" x14ac:dyDescent="0.55000000000000004">
      <c r="A108" s="16">
        <f>'Order Sheet'!G113</f>
        <v>0</v>
      </c>
      <c r="B108" s="27" t="s">
        <v>103</v>
      </c>
      <c r="C108" s="28">
        <f>'Order Sheet'!B113</f>
        <v>734173913149</v>
      </c>
      <c r="D108" s="36">
        <f>'Order Sheet'!F113</f>
        <v>162</v>
      </c>
      <c r="E108" s="36">
        <f t="shared" si="7"/>
        <v>0</v>
      </c>
      <c r="F108" s="37">
        <f>'Order Sheet'!E113</f>
        <v>36</v>
      </c>
    </row>
    <row r="109" spans="1:6" x14ac:dyDescent="0.55000000000000004">
      <c r="A109" s="16">
        <f>'Order Sheet'!G114</f>
        <v>0</v>
      </c>
      <c r="B109" s="27" t="s">
        <v>104</v>
      </c>
      <c r="C109" s="28">
        <f>'Order Sheet'!B114</f>
        <v>734173913156</v>
      </c>
      <c r="D109" s="36">
        <f>'Order Sheet'!F114</f>
        <v>180</v>
      </c>
      <c r="E109" s="36">
        <f t="shared" si="7"/>
        <v>0</v>
      </c>
      <c r="F109" s="37">
        <f>'Order Sheet'!E114</f>
        <v>30</v>
      </c>
    </row>
    <row r="110" spans="1:6" x14ac:dyDescent="0.55000000000000004">
      <c r="A110" s="16">
        <f>'Order Sheet'!G115</f>
        <v>0</v>
      </c>
      <c r="B110" s="27" t="s">
        <v>105</v>
      </c>
      <c r="C110" s="28">
        <f>'Order Sheet'!B115</f>
        <v>734173913163</v>
      </c>
      <c r="D110" s="36">
        <f>'Order Sheet'!F115</f>
        <v>160</v>
      </c>
      <c r="E110" s="36">
        <f t="shared" si="7"/>
        <v>0</v>
      </c>
      <c r="F110" s="37">
        <f>'Order Sheet'!E115</f>
        <v>16</v>
      </c>
    </row>
    <row r="111" spans="1:6" ht="41.7" x14ac:dyDescent="0.55000000000000004">
      <c r="A111" s="16">
        <f>'Order Sheet'!G116</f>
        <v>0</v>
      </c>
      <c r="B111" s="31" t="s">
        <v>106</v>
      </c>
      <c r="C111" s="32">
        <f>'Order Sheet'!B116</f>
        <v>734173913712</v>
      </c>
      <c r="D111" s="38">
        <f>'Order Sheet'!F116</f>
        <v>206</v>
      </c>
      <c r="E111" s="38">
        <f t="shared" si="7"/>
        <v>0</v>
      </c>
      <c r="F111" s="39">
        <v>32</v>
      </c>
    </row>
    <row r="112" spans="1:6" x14ac:dyDescent="0.55000000000000004">
      <c r="A112" s="16">
        <f>'Order Sheet'!G117</f>
        <v>0</v>
      </c>
      <c r="B112" s="27" t="s">
        <v>150</v>
      </c>
      <c r="C112" s="28">
        <f>'Order Sheet'!B117</f>
        <v>734173914153</v>
      </c>
      <c r="D112" s="36">
        <f>'Order Sheet'!F117</f>
        <v>162</v>
      </c>
      <c r="E112" s="36">
        <f>A112*D112</f>
        <v>0</v>
      </c>
      <c r="F112" s="37">
        <f>'Order Sheet'!E117</f>
        <v>9</v>
      </c>
    </row>
    <row r="113" spans="1:6" x14ac:dyDescent="0.55000000000000004">
      <c r="A113" s="16">
        <f>'Order Sheet'!G118</f>
        <v>0</v>
      </c>
      <c r="B113" s="27" t="s">
        <v>144</v>
      </c>
      <c r="C113" s="28">
        <f>'Order Sheet'!B118</f>
        <v>734173913323</v>
      </c>
      <c r="D113" s="36">
        <f>'Order Sheet'!F118</f>
        <v>152</v>
      </c>
      <c r="E113" s="36">
        <f t="shared" si="7"/>
        <v>0</v>
      </c>
      <c r="F113" s="37">
        <f>'Order Sheet'!E118</f>
        <v>16</v>
      </c>
    </row>
    <row r="114" spans="1:6" x14ac:dyDescent="0.55000000000000004">
      <c r="A114" s="16">
        <f>'Order Sheet'!G119</f>
        <v>0</v>
      </c>
      <c r="B114" s="27" t="s">
        <v>145</v>
      </c>
      <c r="C114" s="28">
        <f>'Order Sheet'!B119</f>
        <v>734173913316</v>
      </c>
      <c r="D114" s="36">
        <f>'Order Sheet'!F119</f>
        <v>126</v>
      </c>
      <c r="E114" s="36">
        <f t="shared" si="7"/>
        <v>0</v>
      </c>
      <c r="F114" s="37">
        <f>'Order Sheet'!E119</f>
        <v>9</v>
      </c>
    </row>
    <row r="115" spans="1:6" x14ac:dyDescent="0.55000000000000004">
      <c r="A115" s="16">
        <f>'Order Sheet'!G120</f>
        <v>0</v>
      </c>
      <c r="B115" s="27" t="s">
        <v>303</v>
      </c>
      <c r="C115" s="28">
        <f>'Order Sheet'!B120</f>
        <v>734173915822</v>
      </c>
      <c r="D115" s="36">
        <f>'Order Sheet'!F120</f>
        <v>120</v>
      </c>
      <c r="E115" s="36">
        <f t="shared" ref="E115:E117" si="9">A115*D115</f>
        <v>0</v>
      </c>
      <c r="F115" s="37">
        <f>'Order Sheet'!E120</f>
        <v>16</v>
      </c>
    </row>
    <row r="116" spans="1:6" x14ac:dyDescent="0.55000000000000004">
      <c r="A116" s="16">
        <f>'Order Sheet'!G121</f>
        <v>0</v>
      </c>
      <c r="B116" s="27" t="s">
        <v>304</v>
      </c>
      <c r="C116" s="28">
        <f>'Order Sheet'!B121</f>
        <v>734173915839</v>
      </c>
      <c r="D116" s="36">
        <f>'Order Sheet'!F121</f>
        <v>140</v>
      </c>
      <c r="E116" s="36">
        <f t="shared" si="9"/>
        <v>0</v>
      </c>
      <c r="F116" s="37">
        <f>'Order Sheet'!E121</f>
        <v>20</v>
      </c>
    </row>
    <row r="117" spans="1:6" ht="27.9" x14ac:dyDescent="0.55000000000000004">
      <c r="A117" s="16">
        <f>'Order Sheet'!G122</f>
        <v>0</v>
      </c>
      <c r="B117" s="31" t="s">
        <v>309</v>
      </c>
      <c r="C117" s="32">
        <f>'Order Sheet'!B122</f>
        <v>734173915877</v>
      </c>
      <c r="D117" s="38">
        <f>'Order Sheet'!F122</f>
        <v>130</v>
      </c>
      <c r="E117" s="38">
        <f t="shared" si="9"/>
        <v>0</v>
      </c>
      <c r="F117" s="39">
        <v>26</v>
      </c>
    </row>
    <row r="118" spans="1:6" x14ac:dyDescent="0.55000000000000004">
      <c r="A118" s="16">
        <f>'Order Sheet'!G123</f>
        <v>0</v>
      </c>
      <c r="B118" s="27" t="s">
        <v>241</v>
      </c>
      <c r="C118" s="28">
        <f>'Order Sheet'!B123</f>
        <v>734173915006</v>
      </c>
      <c r="D118" s="36">
        <f>'Order Sheet'!F123</f>
        <v>114</v>
      </c>
      <c r="E118" s="36">
        <f t="shared" si="7"/>
        <v>0</v>
      </c>
      <c r="F118" s="37">
        <f>'Order Sheet'!E123</f>
        <v>12</v>
      </c>
    </row>
    <row r="119" spans="1:6" x14ac:dyDescent="0.55000000000000004">
      <c r="A119" s="16">
        <f>'Order Sheet'!G124</f>
        <v>0</v>
      </c>
      <c r="B119" s="27" t="s">
        <v>242</v>
      </c>
      <c r="C119" s="28">
        <f>'Order Sheet'!B124</f>
        <v>734173915013</v>
      </c>
      <c r="D119" s="36">
        <f>'Order Sheet'!F124</f>
        <v>114</v>
      </c>
      <c r="E119" s="36">
        <f t="shared" si="7"/>
        <v>0</v>
      </c>
      <c r="F119" s="37">
        <f>'Order Sheet'!E124</f>
        <v>12</v>
      </c>
    </row>
    <row r="120" spans="1:6" x14ac:dyDescent="0.55000000000000004">
      <c r="A120" s="16">
        <f>'Order Sheet'!G125</f>
        <v>0</v>
      </c>
      <c r="B120" s="27" t="s">
        <v>223</v>
      </c>
      <c r="C120" s="28">
        <f>'Order Sheet'!B125</f>
        <v>734173914818</v>
      </c>
      <c r="D120" s="36">
        <f>'Order Sheet'!F125</f>
        <v>162</v>
      </c>
      <c r="E120" s="36">
        <f>A120*D120</f>
        <v>0</v>
      </c>
      <c r="F120" s="37">
        <f>'Order Sheet'!E125</f>
        <v>36</v>
      </c>
    </row>
    <row r="121" spans="1:6" x14ac:dyDescent="0.55000000000000004">
      <c r="A121" s="16">
        <f>'Order Sheet'!G126</f>
        <v>0</v>
      </c>
      <c r="B121" s="27" t="s">
        <v>224</v>
      </c>
      <c r="C121" s="28">
        <f>'Order Sheet'!B126</f>
        <v>734173914825</v>
      </c>
      <c r="D121" s="36">
        <f>'Order Sheet'!F126</f>
        <v>108</v>
      </c>
      <c r="E121" s="36">
        <f>A121*D121</f>
        <v>0</v>
      </c>
      <c r="F121" s="37">
        <f>'Order Sheet'!E126</f>
        <v>9</v>
      </c>
    </row>
    <row r="122" spans="1:6" x14ac:dyDescent="0.55000000000000004">
      <c r="A122" s="16">
        <f>'Order Sheet'!G127</f>
        <v>0</v>
      </c>
      <c r="B122" s="27" t="s">
        <v>158</v>
      </c>
      <c r="C122" s="45">
        <f>'Order Sheet'!B127</f>
        <v>734173913071</v>
      </c>
      <c r="D122" s="36">
        <f>'Order Sheet'!F127</f>
        <v>160</v>
      </c>
      <c r="E122" s="36">
        <f>A122*D122</f>
        <v>0</v>
      </c>
      <c r="F122" s="37">
        <f>'Order Sheet'!E127</f>
        <v>16</v>
      </c>
    </row>
    <row r="123" spans="1:6" x14ac:dyDescent="0.55000000000000004">
      <c r="A123" s="16">
        <f>'Order Sheet'!G128</f>
        <v>0</v>
      </c>
      <c r="B123" s="27" t="s">
        <v>157</v>
      </c>
      <c r="C123" s="45">
        <f>'Order Sheet'!B128</f>
        <v>734173913088</v>
      </c>
      <c r="D123" s="36">
        <f>'Order Sheet'!F128</f>
        <v>135</v>
      </c>
      <c r="E123" s="36">
        <f>A123*D123</f>
        <v>0</v>
      </c>
      <c r="F123" s="37">
        <f>'Order Sheet'!E128</f>
        <v>9</v>
      </c>
    </row>
    <row r="124" spans="1:6" ht="27.9" x14ac:dyDescent="0.55000000000000004">
      <c r="A124" s="16">
        <f>'Order Sheet'!G129</f>
        <v>0</v>
      </c>
      <c r="B124" s="31" t="s">
        <v>159</v>
      </c>
      <c r="C124" s="100">
        <f>'Order Sheet'!B129</f>
        <v>734173915044</v>
      </c>
      <c r="D124" s="38">
        <f>'Order Sheet'!F129</f>
        <v>170</v>
      </c>
      <c r="E124" s="38">
        <f>A124*D124</f>
        <v>0</v>
      </c>
      <c r="F124" s="39">
        <v>14</v>
      </c>
    </row>
    <row r="125" spans="1:6" x14ac:dyDescent="0.55000000000000004">
      <c r="A125" s="16">
        <f>'Order Sheet'!G130</f>
        <v>0</v>
      </c>
      <c r="B125" s="27" t="s">
        <v>307</v>
      </c>
      <c r="C125" s="28">
        <f>'Order Sheet'!B130</f>
        <v>734173915846</v>
      </c>
      <c r="D125" s="36">
        <f>'Order Sheet'!F130</f>
        <v>160</v>
      </c>
      <c r="E125" s="36">
        <f t="shared" ref="E125" si="10">A125*D125</f>
        <v>0</v>
      </c>
      <c r="F125" s="37">
        <f>'Order Sheet'!E130</f>
        <v>20</v>
      </c>
    </row>
    <row r="126" spans="1:6" x14ac:dyDescent="0.55000000000000004">
      <c r="A126" s="16">
        <f>'Order Sheet'!G131</f>
        <v>0</v>
      </c>
      <c r="B126" s="27" t="s">
        <v>311</v>
      </c>
      <c r="C126" s="28">
        <f>'Order Sheet'!B131</f>
        <v>734173913514</v>
      </c>
      <c r="D126" s="36">
        <f>'Order Sheet'!F131</f>
        <v>165</v>
      </c>
      <c r="E126" s="36">
        <f t="shared" si="7"/>
        <v>0</v>
      </c>
      <c r="F126" s="37">
        <f>'Order Sheet'!E131</f>
        <v>30</v>
      </c>
    </row>
    <row r="127" spans="1:6" x14ac:dyDescent="0.55000000000000004">
      <c r="A127" s="16">
        <f>'Order Sheet'!G132</f>
        <v>0</v>
      </c>
      <c r="B127" s="27" t="s">
        <v>292</v>
      </c>
      <c r="C127" s="28">
        <f>'Order Sheet'!B132</f>
        <v>734173913521</v>
      </c>
      <c r="D127" s="36">
        <f>'Order Sheet'!F132</f>
        <v>144</v>
      </c>
      <c r="E127" s="36">
        <f t="shared" si="7"/>
        <v>0</v>
      </c>
      <c r="F127" s="37">
        <f>'Order Sheet'!E132</f>
        <v>9</v>
      </c>
    </row>
    <row r="128" spans="1:6" x14ac:dyDescent="0.55000000000000004">
      <c r="A128" s="16">
        <f>'Order Sheet'!G133</f>
        <v>0</v>
      </c>
      <c r="B128" s="27" t="s">
        <v>276</v>
      </c>
      <c r="C128" s="28">
        <f>'Order Sheet'!B133</f>
        <v>734173915631</v>
      </c>
      <c r="D128" s="36">
        <f>'Order Sheet'!F133</f>
        <v>150</v>
      </c>
      <c r="E128" s="36">
        <f t="shared" ref="E128" si="11">A128*D128</f>
        <v>0</v>
      </c>
      <c r="F128" s="37">
        <f>'Order Sheet'!E133</f>
        <v>10</v>
      </c>
    </row>
    <row r="129" spans="1:6" x14ac:dyDescent="0.55000000000000004">
      <c r="A129" s="16">
        <f>'Order Sheet'!G134</f>
        <v>0</v>
      </c>
      <c r="B129" s="27" t="s">
        <v>317</v>
      </c>
      <c r="C129" s="28">
        <f>'Order Sheet'!B134</f>
        <v>734173915853</v>
      </c>
      <c r="D129" s="36">
        <f>'Order Sheet'!F134</f>
        <v>165</v>
      </c>
      <c r="E129" s="36">
        <f>A129*D129</f>
        <v>0</v>
      </c>
      <c r="F129" s="37">
        <f>'Order Sheet'!E133</f>
        <v>10</v>
      </c>
    </row>
    <row r="130" spans="1:6" x14ac:dyDescent="0.55000000000000004">
      <c r="A130" s="16">
        <f>'Order Sheet'!G135</f>
        <v>0</v>
      </c>
      <c r="B130" s="30" t="s">
        <v>62</v>
      </c>
      <c r="C130" s="98">
        <f>'Order Sheet'!B135</f>
        <v>0</v>
      </c>
      <c r="D130" s="40">
        <f>'Order Sheet'!F135</f>
        <v>0</v>
      </c>
      <c r="E130" s="40">
        <f t="shared" si="7"/>
        <v>0</v>
      </c>
      <c r="F130" s="41">
        <f>'Order Sheet'!E135</f>
        <v>0</v>
      </c>
    </row>
    <row r="131" spans="1:6" x14ac:dyDescent="0.55000000000000004">
      <c r="A131" s="16">
        <f>'Order Sheet'!G136</f>
        <v>0</v>
      </c>
      <c r="B131" s="29" t="s">
        <v>7</v>
      </c>
      <c r="C131" s="28">
        <f>'Order Sheet'!B136</f>
        <v>734173912210</v>
      </c>
      <c r="D131" s="36">
        <f>'Order Sheet'!F136</f>
        <v>136</v>
      </c>
      <c r="E131" s="36">
        <f t="shared" si="7"/>
        <v>0</v>
      </c>
      <c r="F131" s="37">
        <f>'Order Sheet'!E136</f>
        <v>16</v>
      </c>
    </row>
    <row r="132" spans="1:6" x14ac:dyDescent="0.55000000000000004">
      <c r="A132" s="16">
        <f>'Order Sheet'!G137</f>
        <v>0</v>
      </c>
      <c r="B132" s="27" t="s">
        <v>146</v>
      </c>
      <c r="C132" s="28">
        <f>'Order Sheet'!B137</f>
        <v>734173913170</v>
      </c>
      <c r="D132" s="36">
        <f>'Order Sheet'!F137</f>
        <v>84</v>
      </c>
      <c r="E132" s="36">
        <f t="shared" si="7"/>
        <v>0</v>
      </c>
      <c r="F132" s="37">
        <f>'Order Sheet'!E137</f>
        <v>6</v>
      </c>
    </row>
    <row r="133" spans="1:6" x14ac:dyDescent="0.55000000000000004">
      <c r="A133" s="16">
        <f>'Order Sheet'!G138</f>
        <v>0</v>
      </c>
      <c r="B133" s="30" t="s">
        <v>24</v>
      </c>
      <c r="C133" s="98">
        <f>'Order Sheet'!B138</f>
        <v>0</v>
      </c>
      <c r="D133" s="40">
        <f>'Order Sheet'!F138</f>
        <v>0</v>
      </c>
      <c r="E133" s="40">
        <f t="shared" si="7"/>
        <v>0</v>
      </c>
      <c r="F133" s="41">
        <f>'Order Sheet'!E138</f>
        <v>0</v>
      </c>
    </row>
    <row r="134" spans="1:6" x14ac:dyDescent="0.55000000000000004">
      <c r="A134" s="16">
        <f>'Order Sheet'!G139</f>
        <v>0</v>
      </c>
      <c r="B134" s="27" t="s">
        <v>107</v>
      </c>
      <c r="C134" s="28">
        <f>'Order Sheet'!B139</f>
        <v>734173911633</v>
      </c>
      <c r="D134" s="36">
        <f>'Order Sheet'!F139</f>
        <v>119.7</v>
      </c>
      <c r="E134" s="36">
        <f t="shared" si="7"/>
        <v>0</v>
      </c>
      <c r="F134" s="37">
        <f>'Order Sheet'!E139</f>
        <v>9</v>
      </c>
    </row>
    <row r="135" spans="1:6" ht="37.5" customHeight="1" x14ac:dyDescent="0.55000000000000004">
      <c r="A135" s="16">
        <f>'Order Sheet'!G140</f>
        <v>0</v>
      </c>
      <c r="B135" s="99" t="s">
        <v>244</v>
      </c>
      <c r="C135" s="28">
        <f>'Order Sheet'!B140</f>
        <v>734173915037</v>
      </c>
      <c r="D135" s="36">
        <f>'Order Sheet'!F140</f>
        <v>159.60000000000002</v>
      </c>
      <c r="E135" s="36">
        <f t="shared" si="7"/>
        <v>0</v>
      </c>
      <c r="F135" s="37">
        <f>'Order Sheet'!E140</f>
        <v>12</v>
      </c>
    </row>
    <row r="136" spans="1:6" ht="15.9" customHeight="1" x14ac:dyDescent="0.55000000000000004">
      <c r="A136" s="16">
        <f>'Order Sheet'!G141</f>
        <v>0</v>
      </c>
      <c r="B136" s="99" t="s">
        <v>282</v>
      </c>
      <c r="C136" s="28">
        <f>'Order Sheet'!B141</f>
        <v>734173910667</v>
      </c>
      <c r="D136" s="36">
        <f>'Order Sheet'!F141</f>
        <v>108</v>
      </c>
      <c r="E136" s="36">
        <f t="shared" ref="E136:E137" si="12">A136*D136</f>
        <v>0</v>
      </c>
      <c r="F136" s="37">
        <f>'Order Sheet'!E141</f>
        <v>4</v>
      </c>
    </row>
    <row r="137" spans="1:6" ht="15.9" customHeight="1" x14ac:dyDescent="0.55000000000000004">
      <c r="A137" s="16">
        <f>'Order Sheet'!G142</f>
        <v>0</v>
      </c>
      <c r="B137" s="99" t="s">
        <v>283</v>
      </c>
      <c r="C137" s="28">
        <f>'Order Sheet'!B142</f>
        <v>734173910650</v>
      </c>
      <c r="D137" s="36">
        <f>'Order Sheet'!F142</f>
        <v>159.60000000000002</v>
      </c>
      <c r="E137" s="36">
        <f t="shared" si="12"/>
        <v>0</v>
      </c>
      <c r="F137" s="37">
        <f>'Order Sheet'!E142</f>
        <v>12</v>
      </c>
    </row>
    <row r="138" spans="1:6" x14ac:dyDescent="0.55000000000000004">
      <c r="A138" s="16">
        <f>'Order Sheet'!G143</f>
        <v>0</v>
      </c>
      <c r="B138" s="30" t="s">
        <v>110</v>
      </c>
      <c r="C138" s="98"/>
      <c r="D138" s="40">
        <f>'Order Sheet'!F143</f>
        <v>0</v>
      </c>
      <c r="E138" s="40">
        <f t="shared" si="7"/>
        <v>0</v>
      </c>
      <c r="F138" s="41">
        <f>'Order Sheet'!E143</f>
        <v>0</v>
      </c>
    </row>
    <row r="139" spans="1:6" ht="41.7" x14ac:dyDescent="0.55000000000000004">
      <c r="A139" s="16">
        <f>'Order Sheet'!G144</f>
        <v>0</v>
      </c>
      <c r="B139" s="31" t="s">
        <v>108</v>
      </c>
      <c r="C139" s="28">
        <f>'Order Sheet'!B144</f>
        <v>734173913750</v>
      </c>
      <c r="D139" s="36">
        <f>'Order Sheet'!F144</f>
        <v>170.4</v>
      </c>
      <c r="E139" s="38">
        <f t="shared" si="7"/>
        <v>0</v>
      </c>
      <c r="F139" s="39">
        <v>8</v>
      </c>
    </row>
    <row r="140" spans="1:6" x14ac:dyDescent="0.55000000000000004">
      <c r="A140" s="102"/>
      <c r="B140" s="35" t="s">
        <v>113</v>
      </c>
      <c r="C140" s="28">
        <f>'Order Sheet'!B145</f>
        <v>734173911329</v>
      </c>
      <c r="D140" s="36"/>
      <c r="E140" s="36"/>
      <c r="F140" s="37">
        <f>'Order Sheet'!E145</f>
        <v>3</v>
      </c>
    </row>
    <row r="141" spans="1:6" x14ac:dyDescent="0.55000000000000004">
      <c r="A141" s="102"/>
      <c r="B141" s="35" t="s">
        <v>114</v>
      </c>
      <c r="C141" s="28">
        <f>'Order Sheet'!B146</f>
        <v>734173910469</v>
      </c>
      <c r="D141" s="36"/>
      <c r="E141" s="36"/>
      <c r="F141" s="37">
        <f>'Order Sheet'!E146</f>
        <v>3</v>
      </c>
    </row>
    <row r="142" spans="1:6" x14ac:dyDescent="0.55000000000000004">
      <c r="A142" s="102"/>
      <c r="B142" s="35" t="s">
        <v>115</v>
      </c>
      <c r="C142" s="28">
        <f>'Order Sheet'!B147</f>
        <v>734173912562</v>
      </c>
      <c r="D142" s="36"/>
      <c r="E142" s="36"/>
      <c r="F142" s="37">
        <f>'Order Sheet'!E147</f>
        <v>1</v>
      </c>
    </row>
    <row r="143" spans="1:6" x14ac:dyDescent="0.55000000000000004">
      <c r="A143" s="102"/>
      <c r="B143" s="35" t="s">
        <v>116</v>
      </c>
      <c r="C143" s="28">
        <f>'Order Sheet'!B148</f>
        <v>734173910544</v>
      </c>
      <c r="D143" s="36"/>
      <c r="E143" s="36"/>
      <c r="F143" s="37">
        <f>'Order Sheet'!E148</f>
        <v>1</v>
      </c>
    </row>
    <row r="144" spans="1:6" ht="41.7" x14ac:dyDescent="0.55000000000000004">
      <c r="A144" s="16">
        <f>'Order Sheet'!G149</f>
        <v>0</v>
      </c>
      <c r="B144" s="31" t="s">
        <v>109</v>
      </c>
      <c r="C144" s="28">
        <f>'Order Sheet'!B149</f>
        <v>734173913767</v>
      </c>
      <c r="D144" s="36">
        <f>'Order Sheet'!F149</f>
        <v>170.5</v>
      </c>
      <c r="E144" s="38">
        <f t="shared" si="7"/>
        <v>0</v>
      </c>
      <c r="F144" s="39">
        <v>8</v>
      </c>
    </row>
    <row r="145" spans="1:6" x14ac:dyDescent="0.55000000000000004">
      <c r="A145" s="102"/>
      <c r="B145" s="35" t="s">
        <v>117</v>
      </c>
      <c r="C145" s="28">
        <f>'Order Sheet'!B150</f>
        <v>734173911558</v>
      </c>
      <c r="D145" s="36"/>
      <c r="E145" s="36"/>
      <c r="F145" s="37">
        <f>'Order Sheet'!E150</f>
        <v>3</v>
      </c>
    </row>
    <row r="146" spans="1:6" x14ac:dyDescent="0.55000000000000004">
      <c r="A146" s="102"/>
      <c r="B146" s="35" t="s">
        <v>118</v>
      </c>
      <c r="C146" s="28">
        <f>'Order Sheet'!B151</f>
        <v>743173910490</v>
      </c>
      <c r="D146" s="36"/>
      <c r="E146" s="36"/>
      <c r="F146" s="37">
        <f>'Order Sheet'!E151</f>
        <v>3</v>
      </c>
    </row>
    <row r="147" spans="1:6" x14ac:dyDescent="0.55000000000000004">
      <c r="A147" s="102"/>
      <c r="B147" s="35" t="s">
        <v>119</v>
      </c>
      <c r="C147" s="28">
        <f>'Order Sheet'!B152</f>
        <v>734173910551</v>
      </c>
      <c r="D147" s="36"/>
      <c r="E147" s="36"/>
      <c r="F147" s="37">
        <f>'Order Sheet'!E152</f>
        <v>1</v>
      </c>
    </row>
    <row r="148" spans="1:6" x14ac:dyDescent="0.55000000000000004">
      <c r="A148" s="102"/>
      <c r="B148" s="35" t="s">
        <v>120</v>
      </c>
      <c r="C148" s="28">
        <f>'Order Sheet'!B153</f>
        <v>734173910582</v>
      </c>
      <c r="D148" s="36"/>
      <c r="E148" s="36"/>
      <c r="F148" s="37">
        <f>'Order Sheet'!E153</f>
        <v>1</v>
      </c>
    </row>
    <row r="149" spans="1:6" x14ac:dyDescent="0.55000000000000004">
      <c r="B149" s="22"/>
      <c r="C149" s="23"/>
      <c r="D149" s="23"/>
      <c r="E149" s="23"/>
      <c r="F149" s="23"/>
    </row>
    <row r="150" spans="1:6" x14ac:dyDescent="0.55000000000000004">
      <c r="A150">
        <f>SUM(A12:A149)</f>
        <v>0</v>
      </c>
      <c r="B150" s="10" t="s">
        <v>53</v>
      </c>
      <c r="C150" s="24" t="s">
        <v>57</v>
      </c>
      <c r="E150" s="21">
        <f>SUM(E12:E149)</f>
        <v>0</v>
      </c>
    </row>
    <row r="151" spans="1:6" x14ac:dyDescent="0.55000000000000004">
      <c r="A151" s="25" t="s">
        <v>56</v>
      </c>
      <c r="B151" s="43"/>
      <c r="C151" s="24" t="s">
        <v>54</v>
      </c>
      <c r="E151" s="21">
        <f>E150*B151</f>
        <v>0</v>
      </c>
    </row>
    <row r="152" spans="1:6" ht="15.6" x14ac:dyDescent="0.6">
      <c r="A152" s="24" t="s">
        <v>170</v>
      </c>
      <c r="B152" s="50" t="str">
        <f>'Order Sheet'!K154+50&amp;" lbs."</f>
        <v>50 lbs.</v>
      </c>
      <c r="C152" s="24" t="s">
        <v>55</v>
      </c>
      <c r="E152" s="26">
        <f>E150+E151</f>
        <v>0</v>
      </c>
    </row>
  </sheetData>
  <sheetProtection sheet="1" objects="1" scenarios="1"/>
  <autoFilter ref="A11:F152" xr:uid="{FFEF8D2B-29B6-4DE0-B50A-B039F83D5294}"/>
  <mergeCells count="3">
    <mergeCell ref="D7:G7"/>
    <mergeCell ref="D8:G8"/>
    <mergeCell ref="D9:G9"/>
  </mergeCells>
  <conditionalFormatting sqref="E12:E13 E107:E111 E15 E89 E81:E84 E68:E77 E126:E127 E130:E135 E25:E28 E53:E57 E138:E148 E42:E51 E35:E40 E105 E59:E66 E91 E94:E103 E113:E114 A12:A149">
    <cfRule type="cellIs" dxfId="28" priority="48" operator="greaterThan">
      <formula>0</formula>
    </cfRule>
  </conditionalFormatting>
  <conditionalFormatting sqref="E106">
    <cfRule type="cellIs" dxfId="27" priority="45" operator="greaterThan">
      <formula>0</formula>
    </cfRule>
  </conditionalFormatting>
  <conditionalFormatting sqref="E14">
    <cfRule type="cellIs" dxfId="26" priority="44" operator="greaterThan">
      <formula>0</formula>
    </cfRule>
  </conditionalFormatting>
  <conditionalFormatting sqref="E17">
    <cfRule type="cellIs" dxfId="25" priority="43" operator="greaterThan">
      <formula>0</formula>
    </cfRule>
  </conditionalFormatting>
  <conditionalFormatting sqref="E112">
    <cfRule type="cellIs" dxfId="24" priority="42" operator="greaterThan">
      <formula>0</formula>
    </cfRule>
  </conditionalFormatting>
  <conditionalFormatting sqref="E88">
    <cfRule type="cellIs" dxfId="23" priority="39" operator="greaterThan">
      <formula>0</formula>
    </cfRule>
  </conditionalFormatting>
  <conditionalFormatting sqref="E92:E93">
    <cfRule type="cellIs" dxfId="22" priority="38" operator="greaterThan">
      <formula>0</formula>
    </cfRule>
  </conditionalFormatting>
  <conditionalFormatting sqref="E122:E124">
    <cfRule type="cellIs" dxfId="21" priority="37" operator="greaterThan">
      <formula>0</formula>
    </cfRule>
  </conditionalFormatting>
  <conditionalFormatting sqref="E67">
    <cfRule type="cellIs" dxfId="20" priority="34" operator="greaterThan">
      <formula>0</formula>
    </cfRule>
  </conditionalFormatting>
  <conditionalFormatting sqref="E78:E80">
    <cfRule type="cellIs" dxfId="19" priority="33" operator="greaterThan">
      <formula>0</formula>
    </cfRule>
  </conditionalFormatting>
  <conditionalFormatting sqref="E16">
    <cfRule type="cellIs" dxfId="18" priority="32" operator="greaterThan">
      <formula>0</formula>
    </cfRule>
  </conditionalFormatting>
  <conditionalFormatting sqref="E18">
    <cfRule type="cellIs" dxfId="17" priority="31" operator="greaterThan">
      <formula>0</formula>
    </cfRule>
  </conditionalFormatting>
  <conditionalFormatting sqref="E19:E21 E23:E24">
    <cfRule type="cellIs" dxfId="16" priority="28" operator="greaterThan">
      <formula>0</formula>
    </cfRule>
  </conditionalFormatting>
  <conditionalFormatting sqref="E58">
    <cfRule type="cellIs" dxfId="15" priority="27" operator="greaterThan">
      <formula>0</formula>
    </cfRule>
  </conditionalFormatting>
  <conditionalFormatting sqref="E86:E87">
    <cfRule type="cellIs" dxfId="14" priority="26" operator="greaterThan">
      <formula>0</formula>
    </cfRule>
  </conditionalFormatting>
  <conditionalFormatting sqref="E90">
    <cfRule type="cellIs" dxfId="13" priority="25" operator="greaterThan">
      <formula>0</formula>
    </cfRule>
  </conditionalFormatting>
  <conditionalFormatting sqref="E120:E121">
    <cfRule type="cellIs" dxfId="12" priority="22" operator="greaterThan">
      <formula>0</formula>
    </cfRule>
  </conditionalFormatting>
  <conditionalFormatting sqref="E22">
    <cfRule type="cellIs" dxfId="11" priority="20" operator="greaterThan">
      <formula>0</formula>
    </cfRule>
  </conditionalFormatting>
  <conditionalFormatting sqref="E118:E119">
    <cfRule type="cellIs" dxfId="10" priority="17" operator="greaterThan">
      <formula>0</formula>
    </cfRule>
  </conditionalFormatting>
  <conditionalFormatting sqref="E129">
    <cfRule type="cellIs" dxfId="9" priority="14" operator="greaterThan">
      <formula>0</formula>
    </cfRule>
  </conditionalFormatting>
  <conditionalFormatting sqref="E52">
    <cfRule type="cellIs" dxfId="8" priority="13" operator="greaterThan">
      <formula>0</formula>
    </cfRule>
  </conditionalFormatting>
  <conditionalFormatting sqref="E136:E137">
    <cfRule type="cellIs" dxfId="7" priority="12" operator="greaterThan">
      <formula>0</formula>
    </cfRule>
  </conditionalFormatting>
  <conditionalFormatting sqref="E41">
    <cfRule type="cellIs" dxfId="6" priority="10" operator="greaterThan">
      <formula>0</formula>
    </cfRule>
  </conditionalFormatting>
  <conditionalFormatting sqref="E29:E34">
    <cfRule type="cellIs" dxfId="5" priority="9" operator="greaterThan">
      <formula>0</formula>
    </cfRule>
  </conditionalFormatting>
  <conditionalFormatting sqref="E85">
    <cfRule type="cellIs" dxfId="4" priority="7" operator="greaterThan">
      <formula>0</formula>
    </cfRule>
  </conditionalFormatting>
  <conditionalFormatting sqref="E104">
    <cfRule type="cellIs" dxfId="3" priority="6" operator="greaterThan">
      <formula>0</formula>
    </cfRule>
  </conditionalFormatting>
  <conditionalFormatting sqref="E115:E117">
    <cfRule type="cellIs" dxfId="2" priority="5" operator="greaterThan">
      <formula>0</formula>
    </cfRule>
  </conditionalFormatting>
  <conditionalFormatting sqref="E125">
    <cfRule type="cellIs" dxfId="1" priority="4" operator="greaterThan">
      <formula>0</formula>
    </cfRule>
  </conditionalFormatting>
  <conditionalFormatting sqref="E128">
    <cfRule type="cellIs" dxfId="0" priority="1" operator="greaterThan">
      <formula>0</formula>
    </cfRule>
  </conditionalFormatting>
  <pageMargins left="0.7" right="0.7" top="0.75" bottom="0.75" header="0.3" footer="0.3"/>
  <pageSetup scale="82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2805FA78EF4E40B2561AC901967269" ma:contentTypeVersion="3" ma:contentTypeDescription="Create a new document." ma:contentTypeScope="" ma:versionID="0fe49d06cb02a0ce072f5829b5007fb4">
  <xsd:schema xmlns:xsd="http://www.w3.org/2001/XMLSchema" xmlns:xs="http://www.w3.org/2001/XMLSchema" xmlns:p="http://schemas.microsoft.com/office/2006/metadata/properties" xmlns:ns2="09935885-eab4-49b6-be80-09c002630e09" targetNamespace="http://schemas.microsoft.com/office/2006/metadata/properties" ma:root="true" ma:fieldsID="537f53e0011b763e340baa3412d4d884" ns2:_="">
    <xsd:import namespace="09935885-eab4-49b6-be80-09c002630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935885-eab4-49b6-be80-09c002630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ote" ma:index="10" nillable="true" ma:displayName="Note" ma:format="Dropdown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09935885-eab4-49b6-be80-09c002630e09" xsi:nil="true"/>
  </documentManagement>
</p:properties>
</file>

<file path=customXml/itemProps1.xml><?xml version="1.0" encoding="utf-8"?>
<ds:datastoreItem xmlns:ds="http://schemas.openxmlformats.org/officeDocument/2006/customXml" ds:itemID="{373598D8-385F-497B-88A5-CB77E8DFC7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4659C5-5732-435C-9E06-F2FA03FE24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935885-eab4-49b6-be80-09c002630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BA0B8D5-DD95-4F99-8F1D-D7B169A9DD9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9935885-eab4-49b6-be80-09c002630e09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Order Sheet</vt:lpstr>
      <vt:lpstr>Summary</vt:lpstr>
      <vt:lpstr>'Order Sheet'!Print_Area</vt:lpstr>
      <vt:lpstr>'Order Sheet'!Print_Titles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Melton</dc:creator>
  <cp:lastModifiedBy>Sara Melton</cp:lastModifiedBy>
  <cp:lastPrinted>2020-07-12T13:13:05Z</cp:lastPrinted>
  <dcterms:created xsi:type="dcterms:W3CDTF">2018-07-31T14:24:04Z</dcterms:created>
  <dcterms:modified xsi:type="dcterms:W3CDTF">2020-07-25T18:21:18Z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0x010100762805FA78EF4E40B2561AC901967269</vt:lpwstr>
  </property>
</Properties>
</file>