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009DFEA7-8C9C-09C3-8CAF-802165E75F88}"/>
  <workbookPr/>
  <mc:AlternateContent xmlns:mc="http://schemas.openxmlformats.org/markup-compatibility/2006">
    <mc:Choice Requires="x15">
      <x15ac:absPath xmlns:x15ac="http://schemas.microsoft.com/office/spreadsheetml/2010/11/ac" url="C:\Users\Sabrina\Documents\Popes\"/>
    </mc:Choice>
  </mc:AlternateContent>
  <bookViews>
    <workbookView xWindow="0" yWindow="0" windowWidth="20490" windowHeight="7755"/>
  </bookViews>
  <sheets>
    <sheet name="Order Sheet" sheetId="2" r:id="rId1"/>
    <sheet name="Order Summary" sheetId="3" r:id="rId2"/>
    <sheet name="Loading List" sheetId="4" r:id="rId3"/>
    <sheet name="Invoice" sheetId="5" r:id="rId4"/>
  </sheets>
  <definedNames>
    <definedName name="_xlnm.Print_Area" localSheetId="3">Invoice!$B$2:$G$14</definedName>
    <definedName name="_xlnm.Print_Area" localSheetId="0">'Order Sheet'!$B$2:$J$435</definedName>
    <definedName name="_xlnm.Print_Area" localSheetId="1">'Order Summary'!$B$2:$K$14</definedName>
    <definedName name="_xlnm.Print_Titles" localSheetId="3">Invoice!$13:$13</definedName>
    <definedName name="_xlnm.Print_Titles" localSheetId="2">'Loading List'!$13:$13</definedName>
    <definedName name="_xlnm.Print_Titles" localSheetId="0">'Order Sheet'!$16:$16</definedName>
    <definedName name="_xlnm.Print_Titles" localSheetId="1">'Order Summary'!$13:$13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5" i="2" l="1"/>
  <c r="E431" i="2"/>
  <c r="E372" i="2"/>
  <c r="E368" i="2"/>
  <c r="E363" i="2"/>
  <c r="E353" i="2"/>
  <c r="E346" i="2"/>
  <c r="J313" i="2"/>
  <c r="J309" i="2"/>
  <c r="E291" i="2"/>
  <c r="E286" i="2"/>
  <c r="E282" i="2"/>
  <c r="E278" i="2"/>
  <c r="J276" i="2"/>
  <c r="J226" i="2"/>
  <c r="E225" i="2"/>
  <c r="J222" i="2"/>
  <c r="J216" i="2"/>
  <c r="J212" i="2"/>
  <c r="J202" i="2"/>
  <c r="J194" i="2"/>
  <c r="J186" i="2"/>
  <c r="J175" i="2"/>
  <c r="E152" i="2"/>
  <c r="J144" i="2"/>
  <c r="J133" i="2"/>
  <c r="E130" i="2"/>
  <c r="J128" i="2"/>
  <c r="E126" i="2"/>
  <c r="E122" i="2"/>
  <c r="E117" i="2"/>
  <c r="E113" i="2"/>
  <c r="E105" i="2"/>
  <c r="J104" i="2"/>
  <c r="E93" i="2"/>
  <c r="J79" i="2"/>
  <c r="E77" i="2"/>
  <c r="J67" i="2"/>
  <c r="E60" i="2"/>
  <c r="E56" i="2"/>
  <c r="E41" i="2"/>
  <c r="E37" i="2"/>
  <c r="E33" i="2"/>
  <c r="E29" i="2"/>
  <c r="E25" i="2"/>
  <c r="E21" i="2"/>
</calcChain>
</file>

<file path=xl/sharedStrings.xml><?xml version="1.0" encoding="utf-8"?>
<sst xmlns="http://schemas.openxmlformats.org/spreadsheetml/2006/main" count="1498" uniqueCount="795">
  <si>
    <t>Contact Information</t>
  </si>
  <si>
    <t>Pope's Contact</t>
  </si>
  <si>
    <t>Company Name</t>
  </si>
  <si>
    <t>Name</t>
  </si>
  <si>
    <t xml:space="preserve">Pope's Plant Farm </t>
  </si>
  <si>
    <t>Contact Name</t>
  </si>
  <si>
    <t>Phone</t>
  </si>
  <si>
    <t>(865) 856-8099</t>
  </si>
  <si>
    <t>Email</t>
  </si>
  <si>
    <t>orders@popesplantfarm.com</t>
  </si>
  <si>
    <t>Fax Number</t>
  </si>
  <si>
    <t>Special Notes</t>
  </si>
  <si>
    <t>No. Of Pages Faxed</t>
  </si>
  <si>
    <t>We cannot accept additions or revisions to orders once your order has been routed on a truck.  You can place another order as long as it is before the cutoff.      B=Budded  NC=No Color    Print preview issue corrected on this availability.</t>
  </si>
  <si>
    <t>Billing Address</t>
  </si>
  <si>
    <t>Shipping Address</t>
  </si>
  <si>
    <t>Street</t>
  </si>
  <si>
    <t xml:space="preserve"> </t>
  </si>
  <si>
    <t>City</t>
  </si>
  <si>
    <t>PO</t>
  </si>
  <si>
    <t>State</t>
  </si>
  <si>
    <t>Zip Code</t>
  </si>
  <si>
    <t>Items Available</t>
  </si>
  <si>
    <t>Hemp | Full Spectrum Hemp Oil 500mg | $270.00 Flat | 20 Per Shelf | 160 Per Rack</t>
  </si>
  <si>
    <t>Annuals | 5" Premium Annual (8 Pots/Flat) | $18.40 Flat | 5 Per Shelf | 30 Per Rack</t>
  </si>
  <si>
    <t>Variety</t>
  </si>
  <si>
    <t>Color</t>
  </si>
  <si>
    <t>QTY</t>
  </si>
  <si>
    <t>Order</t>
  </si>
  <si>
    <t>500mg $22.50/ea</t>
  </si>
  <si>
    <t>Case of 12 = $270.00</t>
  </si>
  <si>
    <t>Caladium</t>
  </si>
  <si>
    <t>Assorted-</t>
  </si>
  <si>
    <t>Total Ordered</t>
  </si>
  <si>
    <t>Brandywine-</t>
  </si>
  <si>
    <t>Hemp | Full Spectrum Hemp Oil 750mg | $390.00 Flat | 20 Per Shelf | 160 Per Rack</t>
  </si>
  <si>
    <t>Candidum-</t>
  </si>
  <si>
    <t>Candidum Jr.-</t>
  </si>
  <si>
    <t>750mg $32.50/ea</t>
  </si>
  <si>
    <t>Case of 12 = $390.00</t>
  </si>
  <si>
    <t>Fiesta -</t>
  </si>
  <si>
    <t>Garden White-</t>
  </si>
  <si>
    <t>Hemp | Full Spectrum Hemp Oil 1000mg | $510.00 Flat | 20 Per Shelf | 160 Per Rack</t>
  </si>
  <si>
    <t>Hot Pants-</t>
  </si>
  <si>
    <t>Miss Muffet-</t>
  </si>
  <si>
    <t>1000mg $42.50/ea</t>
  </si>
  <si>
    <t>Case of 12 = $510.00</t>
  </si>
  <si>
    <t>Red Flash-</t>
  </si>
  <si>
    <t xml:space="preserve">Tapistry - </t>
  </si>
  <si>
    <t>Hemp | Full Spectrum Hemp Oil 1500mg | $315.00 Flat | 20 Per Shelf | 160 Per Rack</t>
  </si>
  <si>
    <t>White Queen-</t>
  </si>
  <si>
    <t>Calibrachoa</t>
  </si>
  <si>
    <t>Cabaret Deep Yellow</t>
  </si>
  <si>
    <t>1500mg $52.50/ea</t>
  </si>
  <si>
    <t>Case of 6 = $315.00</t>
  </si>
  <si>
    <t>Cabaret White</t>
  </si>
  <si>
    <t>Helichrysum</t>
  </si>
  <si>
    <t xml:space="preserve">Silver  </t>
  </si>
  <si>
    <t>Hemp | Full Spectrum Hemp Oil 2000mg | $450.00 Flat | 20 Per Shelf | 160 Per Rack</t>
  </si>
  <si>
    <t>Ipomea - Sweet Potato Vine</t>
  </si>
  <si>
    <t xml:space="preserve">Blackie </t>
  </si>
  <si>
    <t xml:space="preserve">Margueritte  </t>
  </si>
  <si>
    <t>2000mg $75.00/ea</t>
  </si>
  <si>
    <t>Case of 6 = $450.00</t>
  </si>
  <si>
    <t>Lantana</t>
  </si>
  <si>
    <t>Confetti</t>
  </si>
  <si>
    <t>Dallas Red</t>
  </si>
  <si>
    <t>Hemp | Full Spectrum Hemp Oil Starter Pack | $525.00 Flat | 20 Per Shelf | 160 Per Rack</t>
  </si>
  <si>
    <t>Landmark Red</t>
  </si>
  <si>
    <t>Landmark Rose Glow</t>
  </si>
  <si>
    <t>500mg = 12 Bottles $22.50/ea</t>
  </si>
  <si>
    <t>1000mg = 6 Bottles $42.50/ea</t>
  </si>
  <si>
    <t>Landmark Rose Sunrise</t>
  </si>
  <si>
    <t>Landmark White</t>
  </si>
  <si>
    <t>Annuals | 8-04 Annual (8 Packs Per Flat) | $8.40 Flat | 5 Per Shelf | 40 Per Rack</t>
  </si>
  <si>
    <t>Landmark Yellow</t>
  </si>
  <si>
    <t>New Guinea Impatien</t>
  </si>
  <si>
    <t>Clear White</t>
  </si>
  <si>
    <t xml:space="preserve">Begonia </t>
  </si>
  <si>
    <t>Cocktail Vodka BL Red</t>
  </si>
  <si>
    <t>Dark Red</t>
  </si>
  <si>
    <t>Begonia</t>
  </si>
  <si>
    <t>Cocktail Gin BL Pink</t>
  </si>
  <si>
    <t>Hot Pink</t>
  </si>
  <si>
    <t>Cocktail Whiskey BL White</t>
  </si>
  <si>
    <t>Orange</t>
  </si>
  <si>
    <t>Prelude GL Pink</t>
  </si>
  <si>
    <t>New Guinea</t>
  </si>
  <si>
    <t>Lavender Splash</t>
  </si>
  <si>
    <t>Prelude GL Scarlett</t>
  </si>
  <si>
    <t>Scaevola</t>
  </si>
  <si>
    <t>Top Model Blue</t>
  </si>
  <si>
    <t>Prelude GL White</t>
  </si>
  <si>
    <t>Toppot White</t>
  </si>
  <si>
    <t>Vinca</t>
  </si>
  <si>
    <t>Blockbuster Peppermint</t>
  </si>
  <si>
    <t>Setcretia</t>
  </si>
  <si>
    <t xml:space="preserve">Purple </t>
  </si>
  <si>
    <t>Cora Burgundy</t>
  </si>
  <si>
    <t>Sun Coleus</t>
  </si>
  <si>
    <t>Campfire</t>
  </si>
  <si>
    <t>Cora Pink</t>
  </si>
  <si>
    <t>Color Clouds Valentine</t>
  </si>
  <si>
    <t>Cora Punch</t>
  </si>
  <si>
    <t>French Quarter</t>
  </si>
  <si>
    <t>Cora Red</t>
  </si>
  <si>
    <t>Globetrotter Gaga</t>
  </si>
  <si>
    <t>Cora White</t>
  </si>
  <si>
    <t>Golden Gate</t>
  </si>
  <si>
    <t>Henna</t>
  </si>
  <si>
    <t>Annuals | 4" Accent (10 Pots/Flat) | $15.00 Flat | 7 Per Shelf | 56 Per Rack</t>
  </si>
  <si>
    <t xml:space="preserve">Luminesce </t>
  </si>
  <si>
    <t>Mosaic</t>
  </si>
  <si>
    <t>Ivy</t>
  </si>
  <si>
    <t>Mint Kolibri</t>
  </si>
  <si>
    <t>Redhead</t>
  </si>
  <si>
    <t xml:space="preserve">Terra Nova Marrakesh </t>
  </si>
  <si>
    <t>Annuals | 4.5" Proven Winner (10 Pots/Flat) | $24.00 Flat | 6 Per Shelf | 48 Per Rack</t>
  </si>
  <si>
    <t>Terra Nova Pink Poodle</t>
  </si>
  <si>
    <t>Terra Nova Red Ripple</t>
  </si>
  <si>
    <t>Angelonia</t>
  </si>
  <si>
    <r>
      <t xml:space="preserve">Angelface Blue </t>
    </r>
    <r>
      <rPr>
        <vertAlign val="superscript"/>
        <sz val="11"/>
        <color theme="1"/>
        <rFont val="Calibri"/>
        <family val="2"/>
        <scheme val="minor"/>
      </rPr>
      <t>PW</t>
    </r>
  </si>
  <si>
    <t>Wildfire Ignition</t>
  </si>
  <si>
    <r>
      <t xml:space="preserve">Angelface Pink </t>
    </r>
    <r>
      <rPr>
        <vertAlign val="superscript"/>
        <sz val="11"/>
        <color theme="1"/>
        <rFont val="Calibri"/>
        <family val="2"/>
        <scheme val="minor"/>
      </rPr>
      <t>PW</t>
    </r>
  </si>
  <si>
    <t>Verbena</t>
  </si>
  <si>
    <t>Lanai Upright Lt. Pink w/ Eye</t>
  </si>
  <si>
    <r>
      <t xml:space="preserve">Angelface White </t>
    </r>
    <r>
      <rPr>
        <vertAlign val="superscript"/>
        <sz val="11"/>
        <color theme="1"/>
        <rFont val="Calibri"/>
        <family val="2"/>
        <scheme val="minor"/>
      </rPr>
      <t>PW</t>
    </r>
  </si>
  <si>
    <t>Lanai Upright Purple w/ Eye</t>
  </si>
  <si>
    <t>Evolvulus</t>
  </si>
  <si>
    <r>
      <t>Blue My Mind</t>
    </r>
    <r>
      <rPr>
        <vertAlign val="superscript"/>
        <sz val="11"/>
        <color theme="1"/>
        <rFont val="Calibri"/>
        <family val="2"/>
        <scheme val="minor"/>
      </rPr>
      <t>PW</t>
    </r>
  </si>
  <si>
    <t>Lanai Upright White</t>
  </si>
  <si>
    <t>Gomphrena</t>
  </si>
  <si>
    <r>
      <t>Truffula Pink</t>
    </r>
    <r>
      <rPr>
        <vertAlign val="superscript"/>
        <sz val="11"/>
        <color theme="1"/>
        <rFont val="Calibri"/>
        <family val="2"/>
        <scheme val="minor"/>
      </rPr>
      <t>PW</t>
    </r>
  </si>
  <si>
    <t>Ipomea</t>
  </si>
  <si>
    <r>
      <t>Bewitched</t>
    </r>
    <r>
      <rPr>
        <vertAlign val="superscript"/>
        <sz val="11"/>
        <color theme="1"/>
        <rFont val="Calibri"/>
        <family val="2"/>
        <scheme val="minor"/>
      </rPr>
      <t>PW</t>
    </r>
  </si>
  <si>
    <t>Annuals | 6.5" Premium Annual (6 Pots/Flat) | $22.50 Flat | 4 Per Shelf | 20 Per Rack</t>
  </si>
  <si>
    <r>
      <t>Sweet Caroline Raven</t>
    </r>
    <r>
      <rPr>
        <vertAlign val="superscript"/>
        <sz val="11"/>
        <color theme="1"/>
        <rFont val="Calibri"/>
        <family val="2"/>
        <scheme val="minor"/>
      </rPr>
      <t>PW</t>
    </r>
  </si>
  <si>
    <t xml:space="preserve">Lobelia </t>
  </si>
  <si>
    <r>
      <t xml:space="preserve">Laguna Sky Blue </t>
    </r>
    <r>
      <rPr>
        <vertAlign val="superscript"/>
        <sz val="11"/>
        <color theme="1"/>
        <rFont val="Calibri"/>
        <family val="2"/>
        <scheme val="minor"/>
      </rPr>
      <t>PW</t>
    </r>
  </si>
  <si>
    <r>
      <t xml:space="preserve">Lucia Dark Blue </t>
    </r>
    <r>
      <rPr>
        <vertAlign val="superscript"/>
        <sz val="11"/>
        <color theme="1"/>
        <rFont val="Calibri"/>
        <family val="2"/>
        <scheme val="minor"/>
      </rPr>
      <t>PW</t>
    </r>
  </si>
  <si>
    <t>Colocasia</t>
  </si>
  <si>
    <t>Black Coral</t>
  </si>
  <si>
    <t>Lobelia</t>
  </si>
  <si>
    <r>
      <t xml:space="preserve">Laguna White </t>
    </r>
    <r>
      <rPr>
        <vertAlign val="superscript"/>
        <sz val="11"/>
        <color theme="1"/>
        <rFont val="Calibri"/>
        <family val="2"/>
        <scheme val="minor"/>
      </rPr>
      <t>PW</t>
    </r>
  </si>
  <si>
    <t>Black Magic</t>
  </si>
  <si>
    <t xml:space="preserve">Petunia </t>
  </si>
  <si>
    <r>
      <t xml:space="preserve">Supertunia Bordeaux </t>
    </r>
    <r>
      <rPr>
        <vertAlign val="superscript"/>
        <sz val="11"/>
        <color theme="1"/>
        <rFont val="Calibri"/>
        <family val="2"/>
        <scheme val="minor"/>
      </rPr>
      <t>PW</t>
    </r>
  </si>
  <si>
    <t>Lemon Grass</t>
  </si>
  <si>
    <r>
      <t xml:space="preserve">Supertunia Vista Bubblegum </t>
    </r>
    <r>
      <rPr>
        <vertAlign val="superscript"/>
        <sz val="11"/>
        <color theme="1"/>
        <rFont val="Calibri"/>
        <family val="2"/>
        <scheme val="minor"/>
      </rPr>
      <t>PW</t>
    </r>
  </si>
  <si>
    <t>Sunpatiens</t>
  </si>
  <si>
    <t>Compact Electric Orange</t>
  </si>
  <si>
    <r>
      <t xml:space="preserve">Supertunia White </t>
    </r>
    <r>
      <rPr>
        <vertAlign val="superscript"/>
        <sz val="11"/>
        <color theme="1"/>
        <rFont val="Calibri"/>
        <family val="2"/>
        <scheme val="minor"/>
      </rPr>
      <t>PW</t>
    </r>
  </si>
  <si>
    <t>Compact Red</t>
  </si>
  <si>
    <t>Petunia</t>
  </si>
  <si>
    <r>
      <t>Supertunia Honey</t>
    </r>
    <r>
      <rPr>
        <vertAlign val="superscript"/>
        <sz val="11"/>
        <color theme="1"/>
        <rFont val="Calibri"/>
        <family val="2"/>
        <scheme val="minor"/>
      </rPr>
      <t>PW</t>
    </r>
  </si>
  <si>
    <t>Compact Royal Magenta</t>
  </si>
  <si>
    <t>Compact White Imp</t>
  </si>
  <si>
    <t>Yucca</t>
  </si>
  <si>
    <t>Color Guard</t>
  </si>
  <si>
    <t>Artemesia</t>
  </si>
  <si>
    <t>Perfum D' Ethiopia</t>
  </si>
  <si>
    <t>Annuals | 8" Confetti Combo | $4.50 Each | 20 Per Shelf | 120 Per Rack</t>
  </si>
  <si>
    <t>Bacopa</t>
  </si>
  <si>
    <t>Betty White</t>
  </si>
  <si>
    <t>Tophat White</t>
  </si>
  <si>
    <t>Confetti Callibrachoa Combo</t>
  </si>
  <si>
    <t xml:space="preserve">Hawaiian Flamingo </t>
  </si>
  <si>
    <t xml:space="preserve">Dragon Wing Red </t>
  </si>
  <si>
    <t xml:space="preserve">Hawaiian Fusion </t>
  </si>
  <si>
    <t xml:space="preserve">Whopper Bronze Red </t>
  </si>
  <si>
    <t>Hawaiian Hilo</t>
  </si>
  <si>
    <t>Whopper Bronze Rose</t>
  </si>
  <si>
    <t>Hawaiian Kalani</t>
  </si>
  <si>
    <t xml:space="preserve">Whopper Green Red </t>
  </si>
  <si>
    <t>Confetti Garden Combo</t>
  </si>
  <si>
    <t xml:space="preserve">Pismo Beach </t>
  </si>
  <si>
    <t xml:space="preserve">Whopper Green Rose </t>
  </si>
  <si>
    <t>Shocking Rose</t>
  </si>
  <si>
    <t>Annuals | 10" Pot SALE | $6.50 Each | 10 Per Shelf | 40 Per Rack</t>
  </si>
  <si>
    <t>Shocking Sunset</t>
  </si>
  <si>
    <t>Confetti Calibrachoa Combo</t>
  </si>
  <si>
    <t>Hawaiian Summer</t>
  </si>
  <si>
    <t>Confetti Calibrachoa Combos</t>
  </si>
  <si>
    <t>Assorted</t>
  </si>
  <si>
    <t>Annuals | 10" Hanging Basket | $8.15 Each | 10 Per Shelf | 40 Per Rack</t>
  </si>
  <si>
    <t xml:space="preserve">Blue Danube </t>
  </si>
  <si>
    <r>
      <t>Supertunia Bordeaux</t>
    </r>
    <r>
      <rPr>
        <vertAlign val="superscript"/>
        <sz val="11"/>
        <color theme="1"/>
        <rFont val="Calibri"/>
        <family val="2"/>
        <scheme val="minor"/>
      </rPr>
      <t>PW</t>
    </r>
  </si>
  <si>
    <t>Fleur de Edna</t>
  </si>
  <si>
    <r>
      <t>Supertunia Paradise</t>
    </r>
    <r>
      <rPr>
        <vertAlign val="superscript"/>
        <sz val="11"/>
        <color theme="1"/>
        <rFont val="Calibri"/>
        <family val="2"/>
        <scheme val="minor"/>
      </rPr>
      <t>PW</t>
    </r>
  </si>
  <si>
    <t>Pismo Beach</t>
  </si>
  <si>
    <r>
      <t>Supertunia Vista Bubblegum</t>
    </r>
    <r>
      <rPr>
        <vertAlign val="superscript"/>
        <sz val="11"/>
        <color theme="1"/>
        <rFont val="Calibri"/>
        <family val="2"/>
        <scheme val="minor"/>
      </rPr>
      <t>PW</t>
    </r>
  </si>
  <si>
    <t>Play Date</t>
  </si>
  <si>
    <t>Compact Electric Orange-</t>
  </si>
  <si>
    <t>Purple Cleopatra</t>
  </si>
  <si>
    <t>Compact Magenta-</t>
  </si>
  <si>
    <t>Rockin' Red</t>
  </si>
  <si>
    <t>Compact Pink-</t>
  </si>
  <si>
    <t>Shockin Sunset</t>
  </si>
  <si>
    <t>Compact Red-</t>
  </si>
  <si>
    <t>Shocking Blue</t>
  </si>
  <si>
    <t>Compact White-</t>
  </si>
  <si>
    <t>Shocking Pink</t>
  </si>
  <si>
    <t>Torenia</t>
  </si>
  <si>
    <r>
      <t>Guilded Grape</t>
    </r>
    <r>
      <rPr>
        <vertAlign val="superscript"/>
        <sz val="11"/>
        <color theme="1"/>
        <rFont val="Calibri"/>
        <family val="2"/>
        <scheme val="minor"/>
      </rPr>
      <t>PW</t>
    </r>
  </si>
  <si>
    <t>Annuals | 10" Hanging Basket SALE | $6.50 Each | 10 Per Shelf | 40 Per Rack</t>
  </si>
  <si>
    <t>Annuals | 10" Pot | $8.50 Each | 10 Per Shelf | 40 Per Rack</t>
  </si>
  <si>
    <t>(Black Pot) Impatien</t>
  </si>
  <si>
    <t>Mix</t>
  </si>
  <si>
    <r>
      <t>Superbells Lemon Slice</t>
    </r>
    <r>
      <rPr>
        <vertAlign val="superscript"/>
        <sz val="11"/>
        <color theme="1"/>
        <rFont val="Calibri"/>
        <family val="2"/>
        <scheme val="minor"/>
      </rPr>
      <t>PW</t>
    </r>
  </si>
  <si>
    <t>(Black Pot) Petunia</t>
  </si>
  <si>
    <t>Blanket Red-</t>
  </si>
  <si>
    <t>Blanket Violet-</t>
  </si>
  <si>
    <t>Geranium</t>
  </si>
  <si>
    <t>Caliope Pink</t>
  </si>
  <si>
    <t>Blanket Yellow-</t>
  </si>
  <si>
    <t>Calliope Dark Red</t>
  </si>
  <si>
    <t>Calibrachoa Confetti Garden</t>
  </si>
  <si>
    <t>Zinnia</t>
  </si>
  <si>
    <t>Magellan Mix</t>
  </si>
  <si>
    <t>Hawaiian Mahalo</t>
  </si>
  <si>
    <t>Annuals | 12" Geranium | $10.00 Each | 8 Per Shelf | 32 Per Rack</t>
  </si>
  <si>
    <t>Hawaiian Orchid</t>
  </si>
  <si>
    <t>Hawaiian Pink Fusion</t>
  </si>
  <si>
    <r>
      <t>Superbells Cherry Star</t>
    </r>
    <r>
      <rPr>
        <vertAlign val="superscript"/>
        <sz val="11"/>
        <color theme="1"/>
        <rFont val="Calibri"/>
        <family val="2"/>
        <scheme val="minor"/>
      </rPr>
      <t>PW</t>
    </r>
  </si>
  <si>
    <t>Annuals | 4" Wave Petunia (10 Pots/Flat) | $15.00 Flat | 7 Per Shelf | 56 Per Rack</t>
  </si>
  <si>
    <r>
      <t>Superbells Dreamsicle</t>
    </r>
    <r>
      <rPr>
        <vertAlign val="superscript"/>
        <sz val="11"/>
        <color theme="1"/>
        <rFont val="Calibri"/>
        <family val="2"/>
        <scheme val="minor"/>
      </rPr>
      <t>PW</t>
    </r>
  </si>
  <si>
    <t>Easy Wave</t>
  </si>
  <si>
    <t>Pink-</t>
  </si>
  <si>
    <r>
      <t>Superbells Rising Star</t>
    </r>
    <r>
      <rPr>
        <vertAlign val="superscript"/>
        <sz val="11"/>
        <color theme="1"/>
        <rFont val="Calibri"/>
        <family val="2"/>
        <scheme val="minor"/>
      </rPr>
      <t>PW</t>
    </r>
  </si>
  <si>
    <t>Purple-</t>
  </si>
  <si>
    <t>Fuer De Edna</t>
  </si>
  <si>
    <t>Annuals | 3-06 Wave Petunia | $9.00 Flat | 5 Per Shelf | 40 Per Rack</t>
  </si>
  <si>
    <t xml:space="preserve">Purple Cleopatra </t>
  </si>
  <si>
    <t>Petunia Shock Wave</t>
  </si>
  <si>
    <t>Coconut-</t>
  </si>
  <si>
    <t>Annuals | 15" Summer Pot | $19.00 Each | 5 Per Shelf | 15 Per Rack</t>
  </si>
  <si>
    <t>Combo</t>
  </si>
  <si>
    <t>Blue or Yellow</t>
  </si>
  <si>
    <t>Vegetables and Herbs | 1g Veg. (6 Pots/Flat) | $12.60 Flat | 4 Per Shelf | 16 Per Rack</t>
  </si>
  <si>
    <t>Annuals | 8-04 Annual (8 Packs Per Flat) SALE | $6.00 Flat | 5 Per Shelf | 40 Per Rack</t>
  </si>
  <si>
    <t>Tomato</t>
  </si>
  <si>
    <t>Beefsteak</t>
  </si>
  <si>
    <t>Juliet</t>
  </si>
  <si>
    <t>Ageratum</t>
  </si>
  <si>
    <t>Blue Danube</t>
  </si>
  <si>
    <t xml:space="preserve">Celosia </t>
  </si>
  <si>
    <t>Flame Mix</t>
  </si>
  <si>
    <t>Vegetables and Herbs | 4.33" Herb (10 Pots/Flat) | $16.00 Flat | 6 Per Shelf | 48 Per Rack</t>
  </si>
  <si>
    <t xml:space="preserve">Flame Red </t>
  </si>
  <si>
    <t>Flame Yellow</t>
  </si>
  <si>
    <t>Basil</t>
  </si>
  <si>
    <t>Large Leaf Italian</t>
  </si>
  <si>
    <t>Celosia</t>
  </si>
  <si>
    <t>Armour Mix</t>
  </si>
  <si>
    <t>Red Rubin</t>
  </si>
  <si>
    <t>Coleus</t>
  </si>
  <si>
    <t>Wizard Mix</t>
  </si>
  <si>
    <t>Cilantro</t>
  </si>
  <si>
    <t>Santo-</t>
  </si>
  <si>
    <t>Dusty Miller</t>
  </si>
  <si>
    <t>Silver Dust</t>
  </si>
  <si>
    <t>Dill</t>
  </si>
  <si>
    <t>Fernleaf</t>
  </si>
  <si>
    <t>Impatiens</t>
  </si>
  <si>
    <t>Super Elfin Mix</t>
  </si>
  <si>
    <t>Oregano</t>
  </si>
  <si>
    <t>Greek</t>
  </si>
  <si>
    <t>Super Elfin Orange</t>
  </si>
  <si>
    <t>Parsley</t>
  </si>
  <si>
    <t>Italian Dark Single</t>
  </si>
  <si>
    <t>Super Elfin Pink</t>
  </si>
  <si>
    <t>Rosemary</t>
  </si>
  <si>
    <t>Arp</t>
  </si>
  <si>
    <t>Super Elfin Red</t>
  </si>
  <si>
    <t>Thyme</t>
  </si>
  <si>
    <t>Golden</t>
  </si>
  <si>
    <t>Super Elfin Violet</t>
  </si>
  <si>
    <t>Super Elfin White</t>
  </si>
  <si>
    <t>Perennial | 1g Perennial (6 Pots/Flat) | $23.10 Flat | 4 Per Shelf | 20 Per Rack</t>
  </si>
  <si>
    <t xml:space="preserve">Melampodium </t>
  </si>
  <si>
    <t>Lemon Delight</t>
  </si>
  <si>
    <t>Snapdragon</t>
  </si>
  <si>
    <t>Snapshot  Red</t>
  </si>
  <si>
    <t>Achillea</t>
  </si>
  <si>
    <t>Sunny Seduction</t>
  </si>
  <si>
    <t>Snapshot Mix</t>
  </si>
  <si>
    <t>Bergenia</t>
  </si>
  <si>
    <t>Bressingham Ruby</t>
  </si>
  <si>
    <t>Snapshot Purple</t>
  </si>
  <si>
    <t>Brunnera</t>
  </si>
  <si>
    <t>Jack Frost</t>
  </si>
  <si>
    <t>Quartz Mix</t>
  </si>
  <si>
    <t xml:space="preserve">Calla Lily </t>
  </si>
  <si>
    <t>Black Hero</t>
  </si>
  <si>
    <t>Quartz Purple</t>
  </si>
  <si>
    <t>Captain Reno</t>
  </si>
  <si>
    <t>Fangio Pink</t>
  </si>
  <si>
    <t>Sunclub Yellow</t>
  </si>
  <si>
    <t>Calla Lily</t>
  </si>
  <si>
    <t xml:space="preserve">Confetti Calibrachoa Combo </t>
  </si>
  <si>
    <t>Cherry Kiss</t>
  </si>
  <si>
    <t>Siberia White</t>
  </si>
  <si>
    <t xml:space="preserve">Coreopsis </t>
  </si>
  <si>
    <t>Red Hot Vanilla</t>
  </si>
  <si>
    <t>10B</t>
  </si>
  <si>
    <t>Coreopsis</t>
  </si>
  <si>
    <t xml:space="preserve">Jethro Tull </t>
  </si>
  <si>
    <t>20P</t>
  </si>
  <si>
    <t xml:space="preserve">Moonbeam </t>
  </si>
  <si>
    <t>10P</t>
  </si>
  <si>
    <t>Perennial | Qt. Perennial (10 Pots/Flat) | $27.50 Flat | 6 Per Shelf | 36 Per Rack</t>
  </si>
  <si>
    <t xml:space="preserve">Crocosmia </t>
  </si>
  <si>
    <t xml:space="preserve">Lucifer  </t>
  </si>
  <si>
    <t xml:space="preserve">Heuchera </t>
  </si>
  <si>
    <t>Seasons King</t>
  </si>
  <si>
    <t xml:space="preserve">Prince of Orange  </t>
  </si>
  <si>
    <t xml:space="preserve">Hosta </t>
  </si>
  <si>
    <t>Blue Mouse Ear-</t>
  </si>
  <si>
    <t xml:space="preserve">Daylily </t>
  </si>
  <si>
    <t>Cream</t>
  </si>
  <si>
    <t>Hosta</t>
  </si>
  <si>
    <t>Blue Ivory</t>
  </si>
  <si>
    <t>Daylily</t>
  </si>
  <si>
    <t>Grape Magic</t>
  </si>
  <si>
    <t>Elegans</t>
  </si>
  <si>
    <t xml:space="preserve">Longfield Butterfly </t>
  </si>
  <si>
    <t>Fire &amp; Ice</t>
  </si>
  <si>
    <t xml:space="preserve">Longfield Glory </t>
  </si>
  <si>
    <t>Francee-</t>
  </si>
  <si>
    <t xml:space="preserve">Longfield Pearl </t>
  </si>
  <si>
    <t>June-</t>
  </si>
  <si>
    <t xml:space="preserve">Louise Manelis </t>
  </si>
  <si>
    <t>Patriot</t>
  </si>
  <si>
    <t>Mountain Violet</t>
  </si>
  <si>
    <t>Lavender</t>
  </si>
  <si>
    <t>Phenomenal</t>
  </si>
  <si>
    <t xml:space="preserve">Stella De Oro </t>
  </si>
  <si>
    <t>Monarda</t>
  </si>
  <si>
    <t>Balmy Pink</t>
  </si>
  <si>
    <t>Echinacea</t>
  </si>
  <si>
    <t>Mellow</t>
  </si>
  <si>
    <t xml:space="preserve">Sunseaker Magenta </t>
  </si>
  <si>
    <t>25NC</t>
  </si>
  <si>
    <t>Sunseaker Pink</t>
  </si>
  <si>
    <t>40NC</t>
  </si>
  <si>
    <t>Perennial | 8" Perennial | $7.75 Each | 12 Per Shelf | 48 Per Rack</t>
  </si>
  <si>
    <t>Sunseaker Purple</t>
  </si>
  <si>
    <t>45NC</t>
  </si>
  <si>
    <t>Sunseeker Orange</t>
  </si>
  <si>
    <t>25B</t>
  </si>
  <si>
    <t>Sunseaker White</t>
  </si>
  <si>
    <t>50B</t>
  </si>
  <si>
    <t>Sunseeker Red</t>
  </si>
  <si>
    <t>15NC</t>
  </si>
  <si>
    <t>Sunseaker Yellow</t>
  </si>
  <si>
    <t>60B</t>
  </si>
  <si>
    <t>Sunseeker Yellow</t>
  </si>
  <si>
    <t>50NC</t>
  </si>
  <si>
    <t>Leucanthemum</t>
  </si>
  <si>
    <t>Snow Cap</t>
  </si>
  <si>
    <t>50P</t>
  </si>
  <si>
    <t>White</t>
  </si>
  <si>
    <t>20NC</t>
  </si>
  <si>
    <t xml:space="preserve">Monarda </t>
  </si>
  <si>
    <t>Balmy Purple</t>
  </si>
  <si>
    <t>Gaura</t>
  </si>
  <si>
    <t>Belleza White</t>
  </si>
  <si>
    <t>Bellamy Pink</t>
  </si>
  <si>
    <t>Caramel</t>
  </si>
  <si>
    <t xml:space="preserve">Bellamy Rose </t>
  </si>
  <si>
    <t>Heuchera</t>
  </si>
  <si>
    <t>Citronela</t>
  </si>
  <si>
    <t>Coral Berry</t>
  </si>
  <si>
    <t>Rudbeckia</t>
  </si>
  <si>
    <t>Sonora</t>
  </si>
  <si>
    <t>Mulberry</t>
  </si>
  <si>
    <t>Sunrise Falls</t>
  </si>
  <si>
    <t>Perennial | 10" Pot | $8.50 Each | 10 Per Shelf | 40 Per Rack</t>
  </si>
  <si>
    <t>Tayberry</t>
  </si>
  <si>
    <t xml:space="preserve">Asiatic Lily </t>
  </si>
  <si>
    <t>Petite Brigitta</t>
  </si>
  <si>
    <t>Christmas Tree-</t>
  </si>
  <si>
    <t>Asiatic Lily</t>
  </si>
  <si>
    <t>Bright Joy</t>
  </si>
  <si>
    <t>30B</t>
  </si>
  <si>
    <t xml:space="preserve">Dream Weaver </t>
  </si>
  <si>
    <t>Fancy</t>
  </si>
  <si>
    <t>Earth Angel</t>
  </si>
  <si>
    <t>Peppermint Joy</t>
  </si>
  <si>
    <t>Fire and Ice</t>
  </si>
  <si>
    <t>Perfect Joy Pink</t>
  </si>
  <si>
    <t>75B</t>
  </si>
  <si>
    <t>First Frost</t>
  </si>
  <si>
    <t>Tropicals | 1g Trellis (6 Pots/Flat) | $36.00 Flat | 4 Per Shelf | 16 Per Rack</t>
  </si>
  <si>
    <t>Great Expectiations</t>
  </si>
  <si>
    <t>Guacamole-</t>
  </si>
  <si>
    <t>Dipladenia Summer Romance</t>
  </si>
  <si>
    <t>Bush White</t>
  </si>
  <si>
    <t>Halcyon</t>
  </si>
  <si>
    <t>Vining Merlot(Budded)-</t>
  </si>
  <si>
    <t>Mandevilla Alice Dupont</t>
  </si>
  <si>
    <t>Pink(Budded)-</t>
  </si>
  <si>
    <t>Krossa Regal</t>
  </si>
  <si>
    <t>Mandevilla Summer Romance</t>
  </si>
  <si>
    <t>Sun Parasol Pink</t>
  </si>
  <si>
    <t>Minuteman</t>
  </si>
  <si>
    <t>Vining Scarlet(Budded)-</t>
  </si>
  <si>
    <t>Paradigm-</t>
  </si>
  <si>
    <t>Tropicals | 5" Premium Tropical (12 Pots/Flat) | $48.00 Flat | 4 Per Shelf | 24 Per Rack</t>
  </si>
  <si>
    <t>Stained Glass-</t>
  </si>
  <si>
    <t>Sum &amp; Substance(Big)-</t>
  </si>
  <si>
    <t>Cordyline</t>
  </si>
  <si>
    <t>Red Sensation</t>
  </si>
  <si>
    <t>Vulcan-</t>
  </si>
  <si>
    <t>Bush Pink-</t>
  </si>
  <si>
    <t>Wide Brim</t>
  </si>
  <si>
    <t>Bush Red-</t>
  </si>
  <si>
    <t xml:space="preserve">Grosso </t>
  </si>
  <si>
    <t>Bush White-</t>
  </si>
  <si>
    <t xml:space="preserve">Phenomenal </t>
  </si>
  <si>
    <t>Vining Merlot-</t>
  </si>
  <si>
    <t>Vining Pink-</t>
  </si>
  <si>
    <t>Vining Red-</t>
  </si>
  <si>
    <t>Balmy Rose</t>
  </si>
  <si>
    <t xml:space="preserve">Phlox </t>
  </si>
  <si>
    <t>Ka-Pow Lanvender</t>
  </si>
  <si>
    <t>10NC</t>
  </si>
  <si>
    <t>Tropicals | 1g Bougainvillea (6 Pots/Flat) | $27.00 Flat | 4 Per Shelf | 16 Per Rack</t>
  </si>
  <si>
    <t>Ka-Pow Pink</t>
  </si>
  <si>
    <t>Ka-Pow Purple</t>
  </si>
  <si>
    <t xml:space="preserve">Barbara Karst </t>
  </si>
  <si>
    <t>Magenta-Red (No Color)</t>
  </si>
  <si>
    <t>Ka-Pow White Bi-Color</t>
  </si>
  <si>
    <t>Tropicals | 10" Foliage HB | $8.15 Each | 10 Per Shelf | 40 Per Rack</t>
  </si>
  <si>
    <t xml:space="preserve">Goldstrum  </t>
  </si>
  <si>
    <t xml:space="preserve">Sonora  </t>
  </si>
  <si>
    <t>Bridal Veil-</t>
  </si>
  <si>
    <t>Salvia</t>
  </si>
  <si>
    <t>East Friesland</t>
  </si>
  <si>
    <t>Spider Plant-</t>
  </si>
  <si>
    <t xml:space="preserve">Scabiosa </t>
  </si>
  <si>
    <t>Rose Pink</t>
  </si>
  <si>
    <t>Swedish Ivy</t>
  </si>
  <si>
    <t>Green-</t>
  </si>
  <si>
    <t>Scabiosa</t>
  </si>
  <si>
    <t xml:space="preserve">Blue Deep </t>
  </si>
  <si>
    <t xml:space="preserve">Rose Deep </t>
  </si>
  <si>
    <t>Shrubs | 7g Arborvitae | $25.00 Each | 3 Per Shelf | 3 Per Rack</t>
  </si>
  <si>
    <t>Speedwell</t>
  </si>
  <si>
    <t>Girls Van Hees</t>
  </si>
  <si>
    <t>Emerald Green</t>
  </si>
  <si>
    <t>Green</t>
  </si>
  <si>
    <t>Shrubs | 2g Shrub | $12.50 Each | 10 Per Shelf | 30 Per Rack</t>
  </si>
  <si>
    <t>Moonbeam</t>
  </si>
  <si>
    <t>Amber Lady</t>
  </si>
  <si>
    <t xml:space="preserve">Abelia </t>
  </si>
  <si>
    <r>
      <t>Funshine</t>
    </r>
    <r>
      <rPr>
        <vertAlign val="superscript"/>
        <sz val="11"/>
        <color theme="1"/>
        <rFont val="Calibri"/>
        <family val="2"/>
        <scheme val="minor"/>
      </rPr>
      <t>PW</t>
    </r>
  </si>
  <si>
    <t>Black Knight</t>
  </si>
  <si>
    <r>
      <t>Sunny Anniversary</t>
    </r>
    <r>
      <rPr>
        <vertAlign val="superscript"/>
        <sz val="11"/>
        <color theme="1"/>
        <rFont val="Calibri"/>
        <family val="2"/>
        <scheme val="minor"/>
      </rPr>
      <t>PW</t>
    </r>
  </si>
  <si>
    <t>Royal Flame</t>
  </si>
  <si>
    <t>Abelia</t>
  </si>
  <si>
    <r>
      <t>Pinky Bells</t>
    </r>
    <r>
      <rPr>
        <vertAlign val="superscript"/>
        <sz val="11"/>
        <color theme="1"/>
        <rFont val="Calibri"/>
        <family val="2"/>
        <scheme val="minor"/>
      </rPr>
      <t>PW</t>
    </r>
  </si>
  <si>
    <t>Succulents | 2" Succulent (32 Pots/Flat) | $48.00 Flat | 5 Per Shelf | 40 Per Rack</t>
  </si>
  <si>
    <t>Buddleia Lo &amp; Behold</t>
  </si>
  <si>
    <r>
      <t>Blue Chip Jr.</t>
    </r>
    <r>
      <rPr>
        <vertAlign val="superscript"/>
        <sz val="11"/>
        <color theme="1"/>
        <rFont val="Calibri"/>
        <family val="2"/>
        <scheme val="minor"/>
      </rPr>
      <t>PW</t>
    </r>
  </si>
  <si>
    <t>Crassula</t>
  </si>
  <si>
    <t>Springtime</t>
  </si>
  <si>
    <r>
      <t>Pink Micro Chip</t>
    </r>
    <r>
      <rPr>
        <vertAlign val="superscript"/>
        <sz val="11"/>
        <color theme="1"/>
        <rFont val="Calibri"/>
        <family val="2"/>
        <scheme val="minor"/>
      </rPr>
      <t>PW</t>
    </r>
  </si>
  <si>
    <t>Sunset</t>
  </si>
  <si>
    <t>Buddleia Pugster</t>
  </si>
  <si>
    <r>
      <t>Amethyst</t>
    </r>
    <r>
      <rPr>
        <vertAlign val="superscript"/>
        <sz val="11"/>
        <color theme="1"/>
        <rFont val="Calibri"/>
        <family val="2"/>
        <scheme val="minor"/>
      </rPr>
      <t>PW</t>
    </r>
  </si>
  <si>
    <t>Wavey Jade</t>
  </si>
  <si>
    <r>
      <t>Blue</t>
    </r>
    <r>
      <rPr>
        <vertAlign val="superscript"/>
        <sz val="11"/>
        <color theme="1"/>
        <rFont val="Calibri"/>
        <family val="2"/>
        <scheme val="minor"/>
      </rPr>
      <t>PW</t>
    </r>
  </si>
  <si>
    <t xml:space="preserve">Echeveria </t>
  </si>
  <si>
    <t>Agavoides</t>
  </si>
  <si>
    <r>
      <t>Periwinkle</t>
    </r>
    <r>
      <rPr>
        <vertAlign val="superscript"/>
        <sz val="11"/>
        <color theme="1"/>
        <rFont val="Calibri"/>
        <family val="2"/>
        <scheme val="minor"/>
      </rPr>
      <t>PW</t>
    </r>
  </si>
  <si>
    <t>Blue Bird</t>
  </si>
  <si>
    <r>
      <t>White</t>
    </r>
    <r>
      <rPr>
        <vertAlign val="superscript"/>
        <sz val="11"/>
        <color theme="1"/>
        <rFont val="Calibri"/>
        <family val="2"/>
        <scheme val="minor"/>
      </rPr>
      <t>PW</t>
    </r>
  </si>
  <si>
    <t>Colorata</t>
  </si>
  <si>
    <t>Buddleia</t>
  </si>
  <si>
    <r>
      <t>Miss Molly</t>
    </r>
    <r>
      <rPr>
        <vertAlign val="superscript"/>
        <sz val="11"/>
        <color theme="1"/>
        <rFont val="Calibri"/>
        <family val="2"/>
        <scheme val="minor"/>
      </rPr>
      <t>PW</t>
    </r>
  </si>
  <si>
    <t>Ebony</t>
  </si>
  <si>
    <r>
      <t>Miss Pearl</t>
    </r>
    <r>
      <rPr>
        <vertAlign val="superscript"/>
        <sz val="11"/>
        <color theme="1"/>
        <rFont val="Calibri"/>
        <family val="2"/>
        <scheme val="minor"/>
      </rPr>
      <t>PW</t>
    </r>
  </si>
  <si>
    <t>Exotic Ice Crystal</t>
  </si>
  <si>
    <r>
      <t>Miss Violet</t>
    </r>
    <r>
      <rPr>
        <vertAlign val="superscript"/>
        <sz val="11"/>
        <color theme="1"/>
        <rFont val="Calibri"/>
        <family val="2"/>
        <scheme val="minor"/>
      </rPr>
      <t>PW</t>
    </r>
  </si>
  <si>
    <t>Jasiri-</t>
  </si>
  <si>
    <t>Buxus  Micro</t>
  </si>
  <si>
    <t>Wedding Ring</t>
  </si>
  <si>
    <t>Lavi</t>
  </si>
  <si>
    <t>Buxus Micro</t>
  </si>
  <si>
    <r>
      <t>Sprinter</t>
    </r>
    <r>
      <rPr>
        <vertAlign val="superscript"/>
        <sz val="11"/>
        <color theme="1"/>
        <rFont val="Calibri"/>
        <family val="2"/>
        <scheme val="minor"/>
      </rPr>
      <t>PW</t>
    </r>
  </si>
  <si>
    <t>Miranda-</t>
  </si>
  <si>
    <t>Callicarpa</t>
  </si>
  <si>
    <r>
      <t>Purple Pears</t>
    </r>
    <r>
      <rPr>
        <vertAlign val="superscript"/>
        <sz val="11"/>
        <color theme="1"/>
        <rFont val="Calibri"/>
        <family val="2"/>
        <scheme val="minor"/>
      </rPr>
      <t>PW</t>
    </r>
  </si>
  <si>
    <t>Echeveria</t>
  </si>
  <si>
    <t xml:space="preserve">Cottoneaster </t>
  </si>
  <si>
    <r>
      <t xml:space="preserve">Coral Beauty </t>
    </r>
    <r>
      <rPr>
        <vertAlign val="superscript"/>
        <sz val="11"/>
        <color theme="1"/>
        <rFont val="Calibri"/>
        <family val="2"/>
        <scheme val="minor"/>
      </rPr>
      <t>PW</t>
    </r>
  </si>
  <si>
    <t>Blue Glauca</t>
  </si>
  <si>
    <t>Deutizia</t>
  </si>
  <si>
    <r>
      <t xml:space="preserve">Yuki Cherry Blossum </t>
    </r>
    <r>
      <rPr>
        <vertAlign val="superscript"/>
        <sz val="11"/>
        <color theme="1"/>
        <rFont val="Calibri"/>
        <family val="2"/>
        <scheme val="minor"/>
      </rPr>
      <t>PW</t>
    </r>
  </si>
  <si>
    <t>Green Gilva</t>
  </si>
  <si>
    <t>Deutzia</t>
  </si>
  <si>
    <r>
      <t>Chardonnay</t>
    </r>
    <r>
      <rPr>
        <vertAlign val="superscript"/>
        <sz val="11"/>
        <color theme="1"/>
        <rFont val="Calibri"/>
        <family val="2"/>
        <scheme val="minor"/>
      </rPr>
      <t>PW</t>
    </r>
  </si>
  <si>
    <t>Grey Red</t>
  </si>
  <si>
    <r>
      <t>Yuki Snowflake</t>
    </r>
    <r>
      <rPr>
        <vertAlign val="superscript"/>
        <sz val="11"/>
        <color theme="1"/>
        <rFont val="Calibri"/>
        <family val="2"/>
        <scheme val="minor"/>
      </rPr>
      <t>PW</t>
    </r>
  </si>
  <si>
    <t>Lila Cina</t>
  </si>
  <si>
    <t>Forsythia</t>
  </si>
  <si>
    <r>
      <t>Show Off Starlet</t>
    </r>
    <r>
      <rPr>
        <vertAlign val="superscript"/>
        <sz val="11"/>
        <color theme="1"/>
        <rFont val="Calibri"/>
        <family val="2"/>
        <scheme val="minor"/>
      </rPr>
      <t>PW</t>
    </r>
  </si>
  <si>
    <t>Metallica</t>
  </si>
  <si>
    <r>
      <t>Show Off Sugar Baby</t>
    </r>
    <r>
      <rPr>
        <vertAlign val="superscript"/>
        <sz val="11"/>
        <color theme="1"/>
        <rFont val="Calibri"/>
        <family val="2"/>
        <scheme val="minor"/>
      </rPr>
      <t>PW</t>
    </r>
  </si>
  <si>
    <t>Setosa</t>
  </si>
  <si>
    <t>Hydrangea</t>
  </si>
  <si>
    <r>
      <t>Bobo</t>
    </r>
    <r>
      <rPr>
        <vertAlign val="superscript"/>
        <sz val="11"/>
        <color theme="1"/>
        <rFont val="Calibri"/>
        <family val="2"/>
        <scheme val="minor"/>
      </rPr>
      <t>PW</t>
    </r>
  </si>
  <si>
    <t>Yvonii</t>
  </si>
  <si>
    <r>
      <t>City Line Paris</t>
    </r>
    <r>
      <rPr>
        <vertAlign val="superscript"/>
        <sz val="11"/>
        <color theme="1"/>
        <rFont val="Calibri"/>
        <family val="2"/>
        <scheme val="minor"/>
      </rPr>
      <t>PW</t>
    </r>
  </si>
  <si>
    <t>Euphorbia</t>
  </si>
  <si>
    <t>Firesticks</t>
  </si>
  <si>
    <r>
      <t>Cityline Venice</t>
    </r>
    <r>
      <rPr>
        <vertAlign val="superscript"/>
        <sz val="11"/>
        <color theme="1"/>
        <rFont val="Calibri"/>
        <family val="2"/>
        <scheme val="minor"/>
      </rPr>
      <t>PW</t>
    </r>
  </si>
  <si>
    <t>Gasteria</t>
  </si>
  <si>
    <t>Little Warty</t>
  </si>
  <si>
    <r>
      <t>Let's Dance Big Easy (small)</t>
    </r>
    <r>
      <rPr>
        <vertAlign val="superscript"/>
        <sz val="11"/>
        <color theme="1"/>
        <rFont val="Calibri"/>
        <family val="2"/>
        <scheme val="minor"/>
      </rPr>
      <t>PW</t>
    </r>
  </si>
  <si>
    <t>Haworthia</t>
  </si>
  <si>
    <r>
      <t>Let's Dance Rave (small)</t>
    </r>
    <r>
      <rPr>
        <vertAlign val="superscript"/>
        <sz val="11"/>
        <color theme="1"/>
        <rFont val="Calibri"/>
        <family val="2"/>
        <scheme val="minor"/>
      </rPr>
      <t>PW</t>
    </r>
  </si>
  <si>
    <t>Big Band</t>
  </si>
  <si>
    <r>
      <t>Little Quick Fire</t>
    </r>
    <r>
      <rPr>
        <vertAlign val="superscript"/>
        <sz val="11"/>
        <color theme="1"/>
        <rFont val="Calibri"/>
        <family val="2"/>
        <scheme val="minor"/>
      </rPr>
      <t>PW</t>
    </r>
  </si>
  <si>
    <t>Faciata</t>
  </si>
  <si>
    <r>
      <t>Oakleaf Pee Wee</t>
    </r>
    <r>
      <rPr>
        <vertAlign val="superscript"/>
        <sz val="11"/>
        <color theme="1"/>
        <rFont val="Calibri"/>
        <family val="2"/>
        <scheme val="minor"/>
      </rPr>
      <t>PW</t>
    </r>
  </si>
  <si>
    <t>Gasworthia</t>
  </si>
  <si>
    <r>
      <t>Oakleaf Ruby Slipper</t>
    </r>
    <r>
      <rPr>
        <vertAlign val="superscript"/>
        <sz val="11"/>
        <color theme="1"/>
        <rFont val="Calibri"/>
        <family val="2"/>
        <scheme val="minor"/>
      </rPr>
      <t>PW</t>
    </r>
  </si>
  <si>
    <t>Herbacea</t>
  </si>
  <si>
    <t>Ilex</t>
  </si>
  <si>
    <r>
      <t>Sky Pointer</t>
    </r>
    <r>
      <rPr>
        <vertAlign val="superscript"/>
        <sz val="11"/>
        <color theme="1"/>
        <rFont val="Calibri"/>
        <family val="2"/>
        <scheme val="minor"/>
      </rPr>
      <t>PW</t>
    </r>
  </si>
  <si>
    <t>Retusa</t>
  </si>
  <si>
    <t>Itea</t>
  </si>
  <si>
    <r>
      <t>Little Henry</t>
    </r>
    <r>
      <rPr>
        <vertAlign val="superscript"/>
        <sz val="11"/>
        <color theme="1"/>
        <rFont val="Calibri"/>
        <family val="2"/>
        <scheme val="minor"/>
      </rPr>
      <t>PW</t>
    </r>
  </si>
  <si>
    <t>Super Faciata</t>
  </si>
  <si>
    <t>Lagerastroemia</t>
  </si>
  <si>
    <r>
      <t xml:space="preserve">Infinity Magenta </t>
    </r>
    <r>
      <rPr>
        <vertAlign val="superscript"/>
        <sz val="11"/>
        <color theme="1"/>
        <rFont val="Calibri"/>
        <family val="2"/>
        <scheme val="minor"/>
      </rPr>
      <t>PW</t>
    </r>
  </si>
  <si>
    <t>Truncata</t>
  </si>
  <si>
    <r>
      <t>Infinity Orchid</t>
    </r>
    <r>
      <rPr>
        <vertAlign val="superscript"/>
        <sz val="11"/>
        <color theme="1"/>
        <rFont val="Calibri"/>
        <family val="2"/>
        <scheme val="minor"/>
      </rPr>
      <t>PW</t>
    </r>
  </si>
  <si>
    <t>Venosa</t>
  </si>
  <si>
    <r>
      <t>Infinity White</t>
    </r>
    <r>
      <rPr>
        <vertAlign val="superscript"/>
        <sz val="11"/>
        <color theme="1"/>
        <rFont val="Calibri"/>
        <family val="2"/>
        <scheme val="minor"/>
      </rPr>
      <t>PW</t>
    </r>
  </si>
  <si>
    <t>Huerina</t>
  </si>
  <si>
    <t>Zebrina</t>
  </si>
  <si>
    <t xml:space="preserve">Physocarpus </t>
  </si>
  <si>
    <t>Ginger Wine</t>
  </si>
  <si>
    <t>Kalanchoe</t>
  </si>
  <si>
    <t>Tomentosa</t>
  </si>
  <si>
    <t>Rosa Oso Easy</t>
  </si>
  <si>
    <r>
      <t>Lemon Zest</t>
    </r>
    <r>
      <rPr>
        <vertAlign val="superscript"/>
        <sz val="11"/>
        <color theme="1"/>
        <rFont val="Calibri"/>
        <family val="2"/>
        <scheme val="minor"/>
      </rPr>
      <t>PW</t>
    </r>
  </si>
  <si>
    <t>Tomentosa Nigra</t>
  </si>
  <si>
    <t xml:space="preserve">Spirea </t>
  </si>
  <si>
    <r>
      <t>Double Play Doozie</t>
    </r>
    <r>
      <rPr>
        <vertAlign val="superscript"/>
        <sz val="11"/>
        <color theme="1"/>
        <rFont val="Calibri"/>
        <family val="2"/>
        <scheme val="minor"/>
      </rPr>
      <t>PW</t>
    </r>
  </si>
  <si>
    <t>Pachyphytum</t>
  </si>
  <si>
    <t xml:space="preserve">Bracteosum </t>
  </si>
  <si>
    <t>Spirea</t>
  </si>
  <si>
    <r>
      <t>Candy Corn</t>
    </r>
    <r>
      <rPr>
        <vertAlign val="superscript"/>
        <sz val="11"/>
        <color theme="1"/>
        <rFont val="Calibri"/>
        <family val="2"/>
        <scheme val="minor"/>
      </rPr>
      <t>PW</t>
    </r>
  </si>
  <si>
    <t>Compactum</t>
  </si>
  <si>
    <t xml:space="preserve">Thuja </t>
  </si>
  <si>
    <r>
      <t>Tiny Tot</t>
    </r>
    <r>
      <rPr>
        <vertAlign val="superscript"/>
        <sz val="11"/>
        <color theme="1"/>
        <rFont val="Calibri"/>
        <family val="2"/>
        <scheme val="minor"/>
      </rPr>
      <t>PW</t>
    </r>
  </si>
  <si>
    <t>Hookeri</t>
  </si>
  <si>
    <t>Thuja</t>
  </si>
  <si>
    <r>
      <t>American Pillar</t>
    </r>
    <r>
      <rPr>
        <vertAlign val="superscript"/>
        <sz val="11"/>
        <color theme="1"/>
        <rFont val="Calibri"/>
        <family val="2"/>
        <scheme val="minor"/>
      </rPr>
      <t>PW</t>
    </r>
  </si>
  <si>
    <t>Pepperonia</t>
  </si>
  <si>
    <t>Pixie Lime</t>
  </si>
  <si>
    <r>
      <t>Anna's Magic Ball</t>
    </r>
    <r>
      <rPr>
        <vertAlign val="superscript"/>
        <sz val="11"/>
        <color theme="1"/>
        <rFont val="Calibri"/>
        <family val="2"/>
        <scheme val="minor"/>
      </rPr>
      <t>PW</t>
    </r>
  </si>
  <si>
    <t>Sedum</t>
  </si>
  <si>
    <t>Angelina</t>
  </si>
  <si>
    <r>
      <t>Mr. Bowling Ball</t>
    </r>
    <r>
      <rPr>
        <vertAlign val="superscript"/>
        <sz val="11"/>
        <color theme="1"/>
        <rFont val="Calibri"/>
        <family val="2"/>
        <scheme val="minor"/>
      </rPr>
      <t>PW</t>
    </r>
  </si>
  <si>
    <t>Senecio</t>
  </si>
  <si>
    <t>Crassissimus</t>
  </si>
  <si>
    <r>
      <t>Pancake</t>
    </r>
    <r>
      <rPr>
        <vertAlign val="superscript"/>
        <sz val="11"/>
        <color theme="1"/>
        <rFont val="Calibri"/>
        <family val="2"/>
        <scheme val="minor"/>
      </rPr>
      <t>PW</t>
    </r>
  </si>
  <si>
    <t>String of Pearls</t>
  </si>
  <si>
    <t>Weigelia</t>
  </si>
  <si>
    <r>
      <t>Sonic Bloom Red (no color)</t>
    </r>
    <r>
      <rPr>
        <vertAlign val="superscript"/>
        <sz val="11"/>
        <color theme="1"/>
        <rFont val="Calibri"/>
        <family val="2"/>
        <scheme val="minor"/>
      </rPr>
      <t>PW</t>
    </r>
  </si>
  <si>
    <r>
      <t>Spilled Wine (no color)</t>
    </r>
    <r>
      <rPr>
        <vertAlign val="superscript"/>
        <sz val="11"/>
        <color theme="1"/>
        <rFont val="Calibri"/>
        <family val="2"/>
        <scheme val="minor"/>
      </rPr>
      <t>PW</t>
    </r>
  </si>
  <si>
    <t>Succulents | 3.5" Succulent (6 Pots/Flat) | $15.00 Flat | 16 Per Shelf | 128 Per Rack</t>
  </si>
  <si>
    <t>Shrubs | 3g Knockout Rose | $14.00 Each | 10 Per Shelf | 30 Per Rack</t>
  </si>
  <si>
    <t>Aloe</t>
  </si>
  <si>
    <t>Hybrid Mini</t>
  </si>
  <si>
    <t>Knockout Rose</t>
  </si>
  <si>
    <t>Double Red</t>
  </si>
  <si>
    <t xml:space="preserve">Crassula </t>
  </si>
  <si>
    <t>Obulata</t>
  </si>
  <si>
    <t>Baby Jade</t>
  </si>
  <si>
    <t>Shrubs | 3g Hybrid Tea Rose | $10.00 Each | 10 Per Shelf | 30 Per Rack</t>
  </si>
  <si>
    <t>Hobbit</t>
  </si>
  <si>
    <t>Jade</t>
  </si>
  <si>
    <t>Rose</t>
  </si>
  <si>
    <t>Sunshine Day Dream</t>
  </si>
  <si>
    <t>Large Red Carpet Stonecrop</t>
  </si>
  <si>
    <t>Mini Pine Tree</t>
  </si>
  <si>
    <t>Succulents | Succulent Plug Tray (50 Plugs/Flat) | $50.00 Flat | 5 Per Shelf | 40 Per Rack</t>
  </si>
  <si>
    <t>Perforata Varigated</t>
  </si>
  <si>
    <t>Small Red Carpet Stonecrop</t>
  </si>
  <si>
    <t>Sunset Jade</t>
  </si>
  <si>
    <t>Succulent</t>
  </si>
  <si>
    <t>Lolah</t>
  </si>
  <si>
    <t>Miranda</t>
  </si>
  <si>
    <t>Aloe Vera</t>
  </si>
  <si>
    <t>Medicinal Aloe</t>
  </si>
  <si>
    <t>Afines (Green)</t>
  </si>
  <si>
    <t>Tiger Tooth</t>
  </si>
  <si>
    <t>Arrow Nodulosa</t>
  </si>
  <si>
    <t>Anacampseros</t>
  </si>
  <si>
    <t>Sunrise</t>
  </si>
  <si>
    <t>Arrow Setosa</t>
  </si>
  <si>
    <t>Big Blue</t>
  </si>
  <si>
    <t>Falcata</t>
  </si>
  <si>
    <t>Blue</t>
  </si>
  <si>
    <t>Obvallata</t>
  </si>
  <si>
    <t>Perforata</t>
  </si>
  <si>
    <t>Succulents | 4" Clay Eggnog | $5.00 Each | 40 Per Shelf | 320 Per Rack</t>
  </si>
  <si>
    <t>Assorted (Large)</t>
  </si>
  <si>
    <t>Hagaii Tolimanensis</t>
  </si>
  <si>
    <t>Succulents | 5" Aloe Vera (8 Pots/Flat) | $28.00 Flat | 5 Per Shelf | 30 Per Rack</t>
  </si>
  <si>
    <t>Parva</t>
  </si>
  <si>
    <t>Perle Von Nurnberg</t>
  </si>
  <si>
    <t>Pulidonis</t>
  </si>
  <si>
    <t>Succulents | Succulent Combo | See Below for Price and Quantities</t>
  </si>
  <si>
    <t>Topsy Turvey</t>
  </si>
  <si>
    <t>*New* Assorted 2.5" Succulent Combos Qty of 6 ($27.00 Ea. 16/S 128/R)</t>
  </si>
  <si>
    <t xml:space="preserve">Haworthia </t>
  </si>
  <si>
    <t>Attenuata</t>
  </si>
  <si>
    <t>*New* Blue Embossed Round 2.5" Qty of 6 ($27.00 Ea. 16/S 128/R)</t>
  </si>
  <si>
    <t>*New* Blue Embossed Round 4.5" ($9.50 Ea. 40/S 240/R)</t>
  </si>
  <si>
    <t xml:space="preserve">Retusa </t>
  </si>
  <si>
    <t>*New* Blue Embossed Round 6.5" ($14.00 Ea. 28/S 168/R)</t>
  </si>
  <si>
    <t>*New* Blue Tile Cement Round 4.5" ($9.50 Ea. 40/S 240/R)</t>
  </si>
  <si>
    <t>*New* Flower Garden Cement Rd - 5.5" x 3" ($10.00 Ea. 24/S 144/R)</t>
  </si>
  <si>
    <t>*New* Grey Cement Tile 2.5" Qty of 6 ($27.00 Ea. 16/S 128/R)</t>
  </si>
  <si>
    <t xml:space="preserve">Coarctata </t>
  </si>
  <si>
    <t>*New* Grey Cement Tile 4.5" ($9.50 Ea. 40/S 240/R)</t>
  </si>
  <si>
    <t>Cymbiformis</t>
  </si>
  <si>
    <t>*New* Hypertufa Cement Round 4.5" ($8.50 Ea. 40/S 240/R)</t>
  </si>
  <si>
    <t>Fasciata</t>
  </si>
  <si>
    <t>*New* Hypertufa Cement Round 6.5" ($12.00 Ea. 28/S 168/R)</t>
  </si>
  <si>
    <t>*New* Saratoga Round 3.5" - 3.5" x 3.5" ($9.00 Ea. 40/S 240/R)</t>
  </si>
  <si>
    <t>Limifolia</t>
  </si>
  <si>
    <t>*New* Sonora Hanging Planter 3.7" ($9.00 Ea. 40/S 240/R)</t>
  </si>
  <si>
    <t>*New* Sonora Hanging Planter 5.5" ($12.50 Ea. 24/S 144/R)</t>
  </si>
  <si>
    <t>*New* Sorbet Cement Square 4"  ($8.00 Ea. 40/S 240/R)</t>
  </si>
  <si>
    <t>Dragon Blood</t>
  </si>
  <si>
    <t>*New* Two-Tone Wood Look Base 2.5" Qty of 6 ($27.00 Ea. 16/S 128/R)</t>
  </si>
  <si>
    <t>Fuldaglut</t>
  </si>
  <si>
    <t>*New* Two-Tone Wood Look Base 4.5" ($9.50 Ea. 40/S 240/R)</t>
  </si>
  <si>
    <t>Gold Moss</t>
  </si>
  <si>
    <t>*New* Washed Tin Planter 8" ($14.00 Ea. 20/S 120/R)</t>
  </si>
  <si>
    <t>John Creech</t>
  </si>
  <si>
    <t>10" Combo ($12.50 Ea. 10/S 40/R)</t>
  </si>
  <si>
    <t>Lineare Variegated</t>
  </si>
  <si>
    <t>10" Glazed Ceramic Strawberry Jar ($35.00 Ea. 10/S 40/R)</t>
  </si>
  <si>
    <t>Red Carpet</t>
  </si>
  <si>
    <t>12" Spartan Urn ($35.00 Ea. 8/S 32/R)</t>
  </si>
  <si>
    <t>Silver</t>
  </si>
  <si>
    <t>12" Umbria Planter ($28.00 Ea. 8/S 32/R)</t>
  </si>
  <si>
    <t>Sempervivum</t>
  </si>
  <si>
    <t>Emerald Empress</t>
  </si>
  <si>
    <t>14" x 14" Vertical Wall Planter ($22.00 Ea. 10/S 60/R)</t>
  </si>
  <si>
    <t>Green Wheel</t>
  </si>
  <si>
    <t>14" x 22" Vertical Wall Planter ($36.00 Ea. 6/S 36/R)</t>
  </si>
  <si>
    <t>Hopewell</t>
  </si>
  <si>
    <t>16" Succulent Planter ($65.00 Ea. 4/S 16/R)</t>
  </si>
  <si>
    <t>Jade Rose</t>
  </si>
  <si>
    <t>18" Wooden Planter ($18.00 Ea. 11/S 66/R)</t>
  </si>
  <si>
    <t>4" Clay Eggnog Succulent Combo ($5.00 Ea. 40/S 320/R)</t>
  </si>
  <si>
    <t>Red Beauty</t>
  </si>
  <si>
    <t>4" Clay Succulent Combo 8ct. Tray ($40.00 Ea. 5/S 40/R)</t>
  </si>
  <si>
    <t>Ruby Heart</t>
  </si>
  <si>
    <t>4.5" Cement with lines  ($8.50 Ea. 40/S 320/R)</t>
  </si>
  <si>
    <t>Silver King</t>
  </si>
  <si>
    <t>6" Clay Succulent Combo 6ct. Tray ($42.00 Ea. 4/S 24/R)</t>
  </si>
  <si>
    <t>Spring Beauty</t>
  </si>
  <si>
    <t>8" Clay Eggnog Succulent Combo ($10.00 Ea. 20/S 100/R)</t>
  </si>
  <si>
    <t>8" Clay Succulent Combo ($10.00 Ea. 20/S 100/R)</t>
  </si>
  <si>
    <t>Succulents | 6" Succulent (6 Pots/Flat) | $27.00 Flat | 4 Per Shelf | 20 Per Rack</t>
  </si>
  <si>
    <t>8" Giotto Planter ($10.00 Ea. 20/S 100/R)</t>
  </si>
  <si>
    <t>8" Woodland HB Succulent Combo ($12.50 Ea. 12/S 60/R)</t>
  </si>
  <si>
    <t>8"Coco HB Succulent Combo ($12.50 Ea. 12/S 60/R)</t>
  </si>
  <si>
    <t>8.5" Abigail Planter ($10.00 Ea. 18/S 108/R)</t>
  </si>
  <si>
    <t>9" Wooden Planter ($12.50 Ea. 22/S 132/R)</t>
  </si>
  <si>
    <t>Blue Prince</t>
  </si>
  <si>
    <t>Barcelona Square 3"x3" ($6.00 Ea. 60/S 480/R)</t>
  </si>
  <si>
    <t>Bicolor Nidos Hanging Short 4.25"x5.25" ($12.50 Ea. 24/S 192/R)</t>
  </si>
  <si>
    <t>Succulents | 6" HB Succulent | $6.50 Each | 24 Per Shelf | 120 Per Rack</t>
  </si>
  <si>
    <t>Birch Bark Planter Cement Oval 7"x4"x4" ($15.00 Ea. 16/S 96/R)</t>
  </si>
  <si>
    <t>Birch Bark Planter Cement Round 7"x6.25" ($22.00 Ea. 20/S 120/R)</t>
  </si>
  <si>
    <t>Aptenia</t>
  </si>
  <si>
    <t>Variegated</t>
  </si>
  <si>
    <t>Birch Bark Planter Cement Square 4.25"x4.25" ($13.30 Ea. 18/S 108/R)</t>
  </si>
  <si>
    <t xml:space="preserve">Graptopetalum </t>
  </si>
  <si>
    <t xml:space="preserve">Superbum </t>
  </si>
  <si>
    <t>Cement Animal Large Frog ($15.00 Ea. 18/S 108/R)</t>
  </si>
  <si>
    <t>Graptosedum</t>
  </si>
  <si>
    <t>Vera Higgins</t>
  </si>
  <si>
    <t>Cement Animal Large Hedgehog ($15.00 Ea. 18/S 108/R)</t>
  </si>
  <si>
    <t xml:space="preserve">Sedum </t>
  </si>
  <si>
    <t>Cement Animal Large Rabbit ($15.00 Ea. 18/S 108/R)</t>
  </si>
  <si>
    <t>Sarmentosum</t>
  </si>
  <si>
    <t>Cement Animal Large Snail ($15.00 Ea. 18/S 108/R)</t>
  </si>
  <si>
    <t>Adolphii</t>
  </si>
  <si>
    <t>Cement Animal Large Turtle ($15.00 Ea. 18/S 108/R)</t>
  </si>
  <si>
    <t>Big Bead</t>
  </si>
  <si>
    <t>Cement Animal Small Frog ($9.00 Ea. 24/S 144/R)</t>
  </si>
  <si>
    <t>Cement Animal Small Hedgehog ($9.00 Ea. 24/S 144/R)</t>
  </si>
  <si>
    <t>Succulents | 10" HB Succulent | $12.50 Each | 10 Per Shelf | 40 Per Rack</t>
  </si>
  <si>
    <t>Cement Animal Small Rabbit ($9.00 Ea. 24/S 144/R)</t>
  </si>
  <si>
    <t>Cement Animal Small Turtle ($9.00 Ea. 24/S 144/R)</t>
  </si>
  <si>
    <t>Cement Moss Tri Pot Large 8"x5.5" ($22.00 Ea. 24/S 144/R)</t>
  </si>
  <si>
    <t>Fish Hooks</t>
  </si>
  <si>
    <t>Cement Moss Tri Pot Medium 6"x4.75"x3.75" ($13.30 Ea. 30/S 180/R)</t>
  </si>
  <si>
    <t>Cement Moss Weathered Cup Small 7"x4" ($13.30 Ea. 36/S 216/R)</t>
  </si>
  <si>
    <t>Succulents | 4.5" Cement With Lines | $6.00 Each | 40 Per Shelf | 320 Per Rack</t>
  </si>
  <si>
    <t>Cement Oval Distressed 8"x3.5" ($15.00 Ea. 24/S 144/R)</t>
  </si>
  <si>
    <t>Cement Round Distressed 10"x4" ($33.00 Ea. 10/S 60/R)</t>
  </si>
  <si>
    <t>Jade Assortment</t>
  </si>
  <si>
    <t>Cement Round Distressed 2.5"x2.5" Qty of 6 ($27.00 Ea. 96/S 576/R)</t>
  </si>
  <si>
    <t>Cement Round Distressed 5"x3.5" ($12.00 Ea. 48/S 288/R)</t>
  </si>
  <si>
    <t>Cement Seashell Medium 9"x7"x6.5" ($22.00 Ea. 36/S 216/R)</t>
  </si>
  <si>
    <t>Cement Seashell Small 6.5"x5"x4.25" ($13.30 Ea. 18/S 108/R)</t>
  </si>
  <si>
    <t>Cement Square Distressed 6.25"x6.25" ($18.00 Ea. 24/S 144/R)</t>
  </si>
  <si>
    <t>Driftwood Oval 2 Tier Cement 11"x7" ($27.00 Ea. 18/S 108/R)</t>
  </si>
  <si>
    <t>Driftwood Oval Cement 6"x4" ($9.50 Ea. 24/S 144/R)</t>
  </si>
  <si>
    <t>Driftwood Round Cement 5.5"x2.75" ($9.50 Ea. 24/S 144/R)</t>
  </si>
  <si>
    <t>Log Planter Cement Long 20"x6" ($37.00 Ea. 8/S 48/R)</t>
  </si>
  <si>
    <t>Log Planter Cement Medium 14.5"x5.5" ($24.00 Ea. 12/S 72/R)</t>
  </si>
  <si>
    <t>Log Planter Cement Small 9.25"x3" ($15.00 Ea. 24/S 144/R)</t>
  </si>
  <si>
    <t>Log Planter Cement Wide 15"x9" ($37.00 Ea. 8/S 48/R)</t>
  </si>
  <si>
    <t>Rustic Combo #1 Turtle ($13.30 Ea. 15/S 120/R)</t>
  </si>
  <si>
    <t>Rustic Combo #3 Turtle ($21.00 Ea. 11/S 88/R)</t>
  </si>
  <si>
    <t>Rustic Combo #6 Turtle ($35.00 Ea. 4/S 20/R)</t>
  </si>
  <si>
    <t>Rustic Combo #9 Turtle ($80.00 Ea. 3/S 9/R)</t>
  </si>
  <si>
    <t>Rustic Combo Fish ($33.00 Ea. 12/S 72/R)</t>
  </si>
  <si>
    <t>Rustic Combo Hen Large ($33.00 Ea. 8/S 40/R)</t>
  </si>
  <si>
    <t>Rustic Combo Hen Small ($20.00 Ea. 11/S 66/R)</t>
  </si>
  <si>
    <t>Rustic Combo Laying Cat ($40.00 Ea. 7/S 42/R)</t>
  </si>
  <si>
    <t>Rustic Combo Mini Burro ($40.00 Ea. 9/S 45/R)</t>
  </si>
  <si>
    <t>Rustic Combo Mini Chata ($13.30 Ea. 12/S 72/R)</t>
  </si>
  <si>
    <t>Rustic Combo Mini Cowyboy Boot ($13.30 Ea. 24/S 144/R)</t>
  </si>
  <si>
    <t>Rustic Combo Oval Owl ($39.00 Ea. 12/S 48/R)</t>
  </si>
  <si>
    <t>Rustic Combo Oval Owl Mini ($13.30 Ea. 24/S 144/R)</t>
  </si>
  <si>
    <t>Rustic Combo Pig Large Standing ($80.00 Ea. 4/S 12/R)</t>
  </si>
  <si>
    <t>Rustic Combo Pig Medium Standing ($60.00 Ea. 5/S 20/R)</t>
  </si>
  <si>
    <t>Rustic Combo Pig Mini Standing ($13.30 Ea. 24/S 144/R)</t>
  </si>
  <si>
    <t>Rustic Combo Pig Small Standing ($40.00 Ea. 6/S 24/R)</t>
  </si>
  <si>
    <t>Rustic Combo Rabbit Large ($27.00 Ea. 9/S 54/R)</t>
  </si>
  <si>
    <t>Rustic Combo Rabbit Small ($13.30 Ea. 18/S 144/R)</t>
  </si>
  <si>
    <t>Rustic Combo Small Cowboy Boot ($40.00 Ea. 8/S 32/R)</t>
  </si>
  <si>
    <t>Rustic Combo Small Elephant ($26.00 Ea. 8/S 48/R)</t>
  </si>
  <si>
    <t>Rustic Combo Small Strawberry ($50.00 Ea. 5/S 20/R)</t>
  </si>
  <si>
    <t>Rustic Combo Small Twist ($33.00 Ea. 10/S 30/R)</t>
  </si>
  <si>
    <t>Rustic Combo Standing Rooster Medium ($33.00 Ea. 11/S 44/R)</t>
  </si>
  <si>
    <t>Rustic Combo Turkey Large ($34.00 Ea. 6/S 24/R)</t>
  </si>
  <si>
    <t>Talavera Combo Boot Large ($57.00 Ea. 12/S 48/R)</t>
  </si>
  <si>
    <t>Talavera Combo Boot Small ($16.75 Ea. 35/S 210/R)</t>
  </si>
  <si>
    <t>Talavera Combo Bowl Large ($27.00 Ea. 12/S 72/R)</t>
  </si>
  <si>
    <t>Talavera Combo Bowl Medium ($22.00 Ea. 15/S 90/R)</t>
  </si>
  <si>
    <t>Talavera Combo Bowl Small ($17.00 Ea. 27/S 216/R)</t>
  </si>
  <si>
    <t>Talavera Combo Bubble Square Medium ($27.00 Ea. 12/S 72/R)</t>
  </si>
  <si>
    <t>Talavera Combo Donut Medium ($33.00 Ea. 7/S 56/R)</t>
  </si>
  <si>
    <t>Talavera Combo Hen ($41.00 Ea. 10/S 50/R)</t>
  </si>
  <si>
    <t>Talavera Combo Italian Large ($33.00 Ea. 12/S 60/R)</t>
  </si>
  <si>
    <t>Talavera Combo Italian Small ($17.00 Ea. 24/S 192/R)</t>
  </si>
  <si>
    <t>Talavera Combo Owl Small ($27.50 Ea. 24/S 192/R)</t>
  </si>
  <si>
    <t>Talavera Combo Sitting Rabbit ($40.00 Ea. 15/S 90/R)</t>
  </si>
  <si>
    <t>Talavera Combo Strawberry Small ($33.00 Ea. 10/S 80/R)</t>
  </si>
  <si>
    <t>Talavera Combo Traditional Mini ($21.00 Ea. 27/S 216/R)</t>
  </si>
  <si>
    <t>Talavera Combo Traditional Small ($27.00 Ea. 24/S 144/R)</t>
  </si>
  <si>
    <t>Talavera Combo Turtle Medium ($27.50 Ea. 12/S 96/R)</t>
  </si>
  <si>
    <t>TC Log Bowl 7.5" ($15.00 Ea. 12/S 72/R)</t>
  </si>
  <si>
    <t>Vintage Tin 4.5" ($8.50 Ea. 40/S 240/R)</t>
  </si>
  <si>
    <t>Wine Bottle Planter ($17.00 Ea. 30/S 240/R)</t>
  </si>
  <si>
    <t>Air Plants | Air Plant Small  | $1.00 Each | 200 Per Shelf | 1600 Per Rack</t>
  </si>
  <si>
    <t>Assorted Air Plants</t>
  </si>
  <si>
    <t>Order in qty of 10 (10=10 plants)</t>
  </si>
  <si>
    <t>Order Summary</t>
  </si>
  <si>
    <t>P.O. Box 187   Greenback, TN 37742</t>
  </si>
  <si>
    <t>Tel : (865) 856-8099, Fax : (865) 856-8094, Email : orders@popesplantfarm.com</t>
  </si>
  <si>
    <t>Website : www.popesplantfarm.com</t>
  </si>
  <si>
    <t>Placed By</t>
  </si>
  <si>
    <t>Driver_____________</t>
  </si>
  <si>
    <t>Deliver To</t>
  </si>
  <si>
    <t>Order Date</t>
  </si>
  <si>
    <t>Category</t>
  </si>
  <si>
    <t>Container</t>
  </si>
  <si>
    <t>Shelfs</t>
  </si>
  <si>
    <t>Racks</t>
  </si>
  <si>
    <t>Unit Price</t>
  </si>
  <si>
    <t xml:space="preserve">Amount </t>
  </si>
  <si>
    <t>Loading List</t>
  </si>
  <si>
    <t>6814 Hwy 411 S. Greenback, TN 37742</t>
  </si>
  <si>
    <t>Driver____________</t>
  </si>
  <si>
    <t>Invoice</t>
  </si>
  <si>
    <t>Invoice No.</t>
  </si>
  <si>
    <t>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</si>
</sst>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20"/>
      <color rgb="FF2D733C"/>
      <name val="Arial"/>
      <family val="2"/>
    </font>
    <font>
      <b/>
      <sz val="20"/>
      <color rgb="FFFFC000"/>
      <name val="Arial"/>
      <family val="2"/>
    </font>
    <font>
      <b/>
      <i/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b/>
      <i/>
      <sz val="9"/>
      <color rgb="FF2D733C"/>
      <name val="Arial"/>
      <family val="2"/>
    </font>
    <font>
      <sz val="10"/>
      <color rgb="FF0A7A7D"/>
      <name val="Arial"/>
      <family val="2"/>
    </font>
    <font>
      <b/>
      <i/>
      <sz val="10"/>
      <color rgb="FF2D733C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D733C"/>
        <bgColor indexed="64"/>
      </patternFill>
    </fill>
    <fill>
      <patternFill patternType="solid">
        <fgColor rgb="FFC5E9CD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5" fillId="0" borderId="0" xfId="0" applyFont="1"/>
    <xf numFmtId="0" fontId="6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Protection="1"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0" fillId="0" borderId="4" xfId="0" applyBorder="1"/>
    <xf numFmtId="0" fontId="0" fillId="0" borderId="5" xfId="0" applyBorder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0" fillId="0" borderId="1" xfId="0" applyBorder="1"/>
    <xf numFmtId="0" fontId="0" fillId="0" borderId="2" xfId="0" applyBorder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333376</xdr:colOff>
      <xdr:row>1</xdr:row>
      <xdr:rowOff>38956</xdr:rowOff>
    </xdr:from>
    <xdr:to>
      <xdr:col>10</xdr:col>
      <xdr:colOff>419100</xdr:colOff>
      <xdr:row>5</xdr:row>
      <xdr:rowOff>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FE524DD-04DC-4706-8AEC-DCB527384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229456"/>
          <a:ext cx="1657349" cy="8664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1943100</xdr:colOff>
          <xdr:row>3</xdr:row>
          <xdr:rowOff>38100</xdr:rowOff>
        </xdr:from>
        <xdr:to>
          <xdr:col>4</xdr:col>
          <xdr:colOff>523875</xdr:colOff>
          <xdr:row>5</xdr:row>
          <xdr:rowOff>19050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82396F79-439A-4075-BA67-178BC645D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Build Order Summary, Loading List, and Invoice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38956</xdr:rowOff>
    </xdr:from>
    <xdr:to>
      <xdr:col>4</xdr:col>
      <xdr:colOff>0</xdr:colOff>
      <xdr:row>4</xdr:row>
      <xdr:rowOff>187188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6A961A0-E1C0-405E-B86F-4B6FF12A9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229456"/>
          <a:ext cx="0" cy="862607"/>
        </a:xfrm>
        <a:prstGeom prst="rect">
          <a:avLst/>
        </a:prstGeom>
      </xdr:spPr>
    </xdr:pic>
    <xdr:clientData/>
  </xdr:twoCellAnchor>
  <xdr:twoCellAnchor editAs="oneCell">
    <xdr:from>
      <xdr:col>3</xdr:col>
      <xdr:colOff>1266825</xdr:colOff>
      <xdr:row>1</xdr:row>
      <xdr:rowOff>9525</xdr:rowOff>
    </xdr:from>
    <xdr:to>
      <xdr:col>4</xdr:col>
      <xdr:colOff>333374</xdr:colOff>
      <xdr:row>4</xdr:row>
      <xdr:rowOff>157757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B3C6695-ACE5-4E1E-8587-F013CE358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200025"/>
          <a:ext cx="1676399" cy="862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38956</xdr:rowOff>
    </xdr:from>
    <xdr:to>
      <xdr:col>6</xdr:col>
      <xdr:colOff>514349</xdr:colOff>
      <xdr:row>5</xdr:row>
      <xdr:rowOff>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6FE5BF6-B278-40E2-88F7-3177F3C77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229456"/>
          <a:ext cx="1666874" cy="866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  <pageSetUpPr fitToPage="1"/>
  </sheetPr>
  <dimension ref="A1:M435"/>
  <sheetViews>
    <sheetView showGridLines="0" tabSelected="1" zoomScaleNormal="100" workbookViewId="0">
      <selection activeCell="C4" sqref="C4:E4"/>
    </sheetView>
  </sheetViews>
  <sheetFormatPr defaultColWidth="0" defaultRowHeight="15" x14ac:dyDescent="0.25"/>
  <cols>
    <col min="1" max="1" width="2.5703125" style="6" customWidth="1"/>
    <col min="2" max="2" width="29.5703125" customWidth="1"/>
    <col min="3" max="3" width="32" customWidth="1"/>
    <col min="4" max="4" width="4.7109375" customWidth="1"/>
    <col min="5" max="5" width="6.140625" bestFit="1" customWidth="1"/>
    <col min="6" max="6" width="2.7109375" customWidth="1"/>
    <col min="7" max="7" width="29.5703125" customWidth="1"/>
    <col min="8" max="8" width="31.7109375" customWidth="1"/>
    <col min="9" max="9" width="5.140625" customWidth="1"/>
    <col min="10" max="10" width="6.140625" bestFit="1" customWidth="1"/>
    <col min="11" max="11" width="2" customWidth="1"/>
    <col min="12" max="12" width="0" hidden="1" customWidth="1"/>
    <col min="13" max="13" width="0" style="6" hidden="1" customWidth="1"/>
    <col min="14" max="16384" width="9.140625" style="6" hidden="1"/>
  </cols>
  <sheetData>
    <row r="1" spans="2:10" customFormat="1" x14ac:dyDescent="0.25">
      <c r="B1" s="46"/>
      <c r="C1" s="46"/>
      <c r="D1" s="46"/>
      <c r="E1" s="46"/>
      <c r="F1" s="46"/>
      <c r="G1" s="46"/>
      <c r="H1" s="46"/>
      <c r="I1" s="46"/>
      <c r="J1" s="46"/>
    </row>
    <row r="2" spans="2:10" customFormat="1" x14ac:dyDescent="0.25">
      <c r="B2" s="48" t="s">
        <v>0</v>
      </c>
      <c r="C2" s="48"/>
      <c r="D2" s="48"/>
      <c r="E2" s="48"/>
      <c r="F2" s="1"/>
      <c r="G2" s="48" t="s">
        <v>1</v>
      </c>
      <c r="H2" s="48"/>
      <c r="I2" s="48"/>
      <c r="J2" s="48"/>
    </row>
    <row r="3" spans="2:10" customFormat="1" x14ac:dyDescent="0.25">
      <c r="B3" s="2" t="s">
        <v>2</v>
      </c>
      <c r="C3" s="45"/>
      <c r="D3" s="45"/>
      <c r="E3" s="45"/>
      <c r="F3" s="3"/>
      <c r="G3" s="4" t="s">
        <v>3</v>
      </c>
      <c r="H3" s="49" t="s">
        <v>4</v>
      </c>
      <c r="I3" s="49"/>
      <c r="J3" s="49"/>
    </row>
    <row r="4" spans="2:10" customFormat="1" x14ac:dyDescent="0.25">
      <c r="B4" s="2" t="s">
        <v>5</v>
      </c>
      <c r="C4" s="45"/>
      <c r="D4" s="45"/>
      <c r="E4" s="45"/>
      <c r="F4" s="3"/>
      <c r="G4" s="4" t="s">
        <v>6</v>
      </c>
      <c r="H4" s="49" t="s">
        <v>7</v>
      </c>
      <c r="I4" s="49"/>
      <c r="J4" s="49"/>
    </row>
    <row r="5" spans="2:10" customFormat="1" x14ac:dyDescent="0.25">
      <c r="B5" s="2" t="s">
        <v>6</v>
      </c>
      <c r="C5" s="45"/>
      <c r="D5" s="45"/>
      <c r="E5" s="45"/>
      <c r="F5" s="3"/>
      <c r="G5" s="4" t="s">
        <v>8</v>
      </c>
      <c r="H5" s="49" t="s">
        <v>9</v>
      </c>
      <c r="I5" s="49"/>
      <c r="J5" s="49"/>
    </row>
    <row r="6" spans="2:10" customFormat="1" x14ac:dyDescent="0.25">
      <c r="B6" s="2" t="s">
        <v>10</v>
      </c>
      <c r="C6" s="45"/>
      <c r="D6" s="45"/>
      <c r="E6" s="45"/>
      <c r="F6" s="3"/>
      <c r="G6" s="48" t="s">
        <v>11</v>
      </c>
      <c r="H6" s="48"/>
      <c r="I6" s="48"/>
      <c r="J6" s="48"/>
    </row>
    <row r="7" spans="2:10" customFormat="1" ht="59.65" customHeight="1" x14ac:dyDescent="0.25">
      <c r="B7" s="5" t="s">
        <v>12</v>
      </c>
      <c r="C7" s="45"/>
      <c r="D7" s="45"/>
      <c r="E7" s="45"/>
      <c r="F7" s="3"/>
      <c r="G7" s="50" t="s">
        <v>13</v>
      </c>
      <c r="H7" s="50"/>
      <c r="I7" s="50"/>
      <c r="J7" s="50"/>
    </row>
    <row r="8" spans="2:10" customFormat="1" x14ac:dyDescent="0.25">
      <c r="B8" s="47"/>
      <c r="C8" s="47"/>
      <c r="D8" s="47"/>
      <c r="E8" s="47"/>
      <c r="F8" s="47"/>
      <c r="G8" s="47"/>
      <c r="H8" s="47"/>
      <c r="I8" s="47"/>
      <c r="J8" s="47"/>
    </row>
    <row r="9" spans="2:10" customFormat="1" x14ac:dyDescent="0.25">
      <c r="B9" s="48" t="s">
        <v>14</v>
      </c>
      <c r="C9" s="48"/>
      <c r="D9" s="48"/>
      <c r="E9" s="48"/>
      <c r="F9" s="46"/>
      <c r="G9" s="48" t="s">
        <v>15</v>
      </c>
      <c r="H9" s="48"/>
      <c r="I9" s="48"/>
      <c r="J9" s="48"/>
    </row>
    <row r="10" spans="2:10" customFormat="1" x14ac:dyDescent="0.25">
      <c r="B10" s="2" t="s">
        <v>16</v>
      </c>
      <c r="C10" s="45" t="s">
        <v>17</v>
      </c>
      <c r="D10" s="45"/>
      <c r="E10" s="45"/>
      <c r="F10" s="46"/>
      <c r="G10" s="2" t="s">
        <v>16</v>
      </c>
      <c r="H10" s="45" t="s">
        <v>17</v>
      </c>
      <c r="I10" s="45"/>
      <c r="J10" s="45"/>
    </row>
    <row r="11" spans="2:10" customFormat="1" x14ac:dyDescent="0.25">
      <c r="B11" s="2" t="s">
        <v>18</v>
      </c>
      <c r="C11" s="45"/>
      <c r="D11" s="45"/>
      <c r="E11" s="45"/>
      <c r="F11" s="46"/>
      <c r="G11" s="2" t="s">
        <v>18</v>
      </c>
      <c r="H11" s="45"/>
      <c r="I11" s="45"/>
      <c r="J11" s="45"/>
    </row>
    <row r="12" spans="2:10" customFormat="1" x14ac:dyDescent="0.25">
      <c r="B12" s="2" t="s">
        <v>19</v>
      </c>
      <c r="C12" s="45"/>
      <c r="D12" s="45"/>
      <c r="E12" s="45"/>
      <c r="F12" s="46"/>
      <c r="G12" s="2" t="s">
        <v>20</v>
      </c>
      <c r="H12" s="45"/>
      <c r="I12" s="45"/>
      <c r="J12" s="45"/>
    </row>
    <row r="13" spans="2:10" customFormat="1" x14ac:dyDescent="0.25">
      <c r="B13" s="2" t="s">
        <v>20</v>
      </c>
      <c r="C13" s="45"/>
      <c r="D13" s="45"/>
      <c r="E13" s="45"/>
      <c r="F13" s="46"/>
      <c r="G13" s="2" t="s">
        <v>21</v>
      </c>
      <c r="H13" s="45"/>
      <c r="I13" s="45"/>
      <c r="J13" s="45"/>
    </row>
    <row r="14" spans="2:10" customFormat="1" x14ac:dyDescent="0.25">
      <c r="B14" s="2" t="s">
        <v>21</v>
      </c>
      <c r="C14" s="45"/>
      <c r="D14" s="45"/>
      <c r="E14" s="45"/>
      <c r="F14" s="46"/>
      <c r="H14" s="45"/>
      <c r="I14" s="45"/>
      <c r="J14" s="45"/>
    </row>
    <row r="15" spans="2:10" customFormat="1" x14ac:dyDescent="0.25">
      <c r="B15" s="46"/>
      <c r="C15" s="46"/>
      <c r="D15" s="46"/>
      <c r="E15" s="46"/>
      <c r="F15" s="46"/>
      <c r="G15" s="46"/>
      <c r="H15" s="46"/>
      <c r="I15" s="46"/>
      <c r="J15" s="46"/>
    </row>
    <row r="16" spans="2:10" s="6" customFormat="1" ht="12.75" x14ac:dyDescent="0.2">
      <c r="B16" s="44" t="s">
        <v>22</v>
      </c>
      <c r="C16" s="44"/>
      <c r="D16" s="44"/>
      <c r="E16" s="44"/>
      <c r="F16" s="44"/>
      <c r="G16" s="44"/>
      <c r="H16" s="44"/>
      <c r="I16" s="44"/>
      <c r="J16" s="44"/>
    </row>
    <row r="17" spans="2:12" ht="12.75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4.65" customHeight="1" x14ac:dyDescent="0.25">
      <c r="B18" s="40" t="s">
        <v>23</v>
      </c>
      <c r="C18" s="40"/>
      <c r="D18" s="40"/>
      <c r="E18" s="40"/>
      <c r="G18" s="40" t="s">
        <v>24</v>
      </c>
      <c r="H18" s="40"/>
      <c r="I18" s="40"/>
      <c r="J18" s="40"/>
    </row>
    <row r="19" spans="2:12" ht="14.65" customHeight="1" x14ac:dyDescent="0.25">
      <c r="B19" s="7" t="s">
        <v>25</v>
      </c>
      <c r="C19" s="7" t="s">
        <v>26</v>
      </c>
      <c r="D19" s="7" t="s">
        <v>27</v>
      </c>
      <c r="E19" s="7" t="s">
        <v>28</v>
      </c>
      <c r="G19" s="7" t="s">
        <v>25</v>
      </c>
      <c r="H19" s="7" t="s">
        <v>26</v>
      </c>
      <c r="I19" s="7" t="s">
        <v>27</v>
      </c>
      <c r="J19" s="7" t="s">
        <v>28</v>
      </c>
    </row>
    <row r="20" spans="2:12" ht="14.65" customHeight="1" x14ac:dyDescent="0.25">
      <c r="B20" s="8" t="s">
        <v>29</v>
      </c>
      <c r="C20" s="9" t="s">
        <v>30</v>
      </c>
      <c r="D20" s="9">
        <v>100</v>
      </c>
      <c r="E20" s="10"/>
      <c r="G20" s="8" t="s">
        <v>31</v>
      </c>
      <c r="H20" s="9" t="s">
        <v>32</v>
      </c>
      <c r="I20" s="9">
        <v>50</v>
      </c>
      <c r="J20" s="10"/>
    </row>
    <row r="21" spans="2:12" ht="14.65" customHeight="1" x14ac:dyDescent="0.25">
      <c r="B21" s="2" t="s">
        <v>33</v>
      </c>
      <c r="C21" s="2"/>
      <c r="D21" s="2"/>
      <c r="E21" s="2">
        <f>SUM(,E20)</f>
        <v>0</v>
      </c>
      <c r="G21" s="11" t="s">
        <v>31</v>
      </c>
      <c r="H21" s="12" t="s">
        <v>34</v>
      </c>
      <c r="I21" s="12">
        <v>10</v>
      </c>
      <c r="J21" s="13"/>
    </row>
    <row r="22" spans="2:12" ht="14.65" customHeight="1" x14ac:dyDescent="0.25">
      <c r="B22" s="40" t="s">
        <v>35</v>
      </c>
      <c r="C22" s="40"/>
      <c r="D22" s="40"/>
      <c r="E22" s="40"/>
      <c r="G22" s="11" t="s">
        <v>31</v>
      </c>
      <c r="H22" s="12" t="s">
        <v>36</v>
      </c>
      <c r="I22" s="12">
        <v>10</v>
      </c>
      <c r="J22" s="13"/>
    </row>
    <row r="23" spans="2:12" ht="14.65" customHeight="1" x14ac:dyDescent="0.25">
      <c r="B23" s="7" t="s">
        <v>25</v>
      </c>
      <c r="C23" s="7" t="s">
        <v>26</v>
      </c>
      <c r="D23" s="7" t="s">
        <v>27</v>
      </c>
      <c r="E23" s="7" t="s">
        <v>28</v>
      </c>
      <c r="G23" s="11" t="s">
        <v>31</v>
      </c>
      <c r="H23" s="12" t="s">
        <v>37</v>
      </c>
      <c r="I23" s="12">
        <v>20</v>
      </c>
      <c r="J23" s="13"/>
    </row>
    <row r="24" spans="2:12" ht="14.65" customHeight="1" x14ac:dyDescent="0.25">
      <c r="B24" s="8" t="s">
        <v>38</v>
      </c>
      <c r="C24" s="9" t="s">
        <v>39</v>
      </c>
      <c r="D24" s="9">
        <v>100</v>
      </c>
      <c r="E24" s="10"/>
      <c r="G24" s="11" t="s">
        <v>31</v>
      </c>
      <c r="H24" s="12" t="s">
        <v>40</v>
      </c>
      <c r="I24" s="12">
        <v>25</v>
      </c>
      <c r="J24" s="13"/>
    </row>
    <row r="25" spans="2:12" ht="14.65" customHeight="1" x14ac:dyDescent="0.25">
      <c r="B25" s="2" t="s">
        <v>33</v>
      </c>
      <c r="C25" s="2"/>
      <c r="D25" s="2"/>
      <c r="E25" s="2">
        <f>SUM(,E24)</f>
        <v>0</v>
      </c>
      <c r="G25" s="11" t="s">
        <v>31</v>
      </c>
      <c r="H25" s="12" t="s">
        <v>41</v>
      </c>
      <c r="I25" s="12">
        <v>10</v>
      </c>
      <c r="J25" s="13"/>
    </row>
    <row r="26" spans="2:12" ht="14.65" customHeight="1" x14ac:dyDescent="0.25">
      <c r="B26" s="40" t="s">
        <v>42</v>
      </c>
      <c r="C26" s="40"/>
      <c r="D26" s="40"/>
      <c r="E26" s="40"/>
      <c r="G26" s="11" t="s">
        <v>31</v>
      </c>
      <c r="H26" s="12" t="s">
        <v>43</v>
      </c>
      <c r="I26" s="12">
        <v>5</v>
      </c>
      <c r="J26" s="13"/>
    </row>
    <row r="27" spans="2:12" ht="14.65" customHeight="1" x14ac:dyDescent="0.25">
      <c r="B27" s="7" t="s">
        <v>25</v>
      </c>
      <c r="C27" s="7" t="s">
        <v>26</v>
      </c>
      <c r="D27" s="7" t="s">
        <v>27</v>
      </c>
      <c r="E27" s="7" t="s">
        <v>28</v>
      </c>
      <c r="G27" s="11" t="s">
        <v>31</v>
      </c>
      <c r="H27" s="12" t="s">
        <v>44</v>
      </c>
      <c r="I27" s="12">
        <v>10</v>
      </c>
      <c r="J27" s="13"/>
    </row>
    <row r="28" spans="2:12" ht="14.65" customHeight="1" x14ac:dyDescent="0.25">
      <c r="B28" s="8" t="s">
        <v>45</v>
      </c>
      <c r="C28" s="9" t="s">
        <v>46</v>
      </c>
      <c r="D28" s="9">
        <v>100</v>
      </c>
      <c r="E28" s="10"/>
      <c r="G28" s="11" t="s">
        <v>31</v>
      </c>
      <c r="H28" s="12" t="s">
        <v>47</v>
      </c>
      <c r="I28" s="12">
        <v>10</v>
      </c>
      <c r="J28" s="13"/>
    </row>
    <row r="29" spans="2:12" ht="14.65" customHeight="1" x14ac:dyDescent="0.25">
      <c r="B29" s="2" t="s">
        <v>33</v>
      </c>
      <c r="C29" s="2"/>
      <c r="D29" s="2"/>
      <c r="E29" s="2">
        <f>SUM(,E28)</f>
        <v>0</v>
      </c>
      <c r="G29" s="11" t="s">
        <v>31</v>
      </c>
      <c r="H29" s="12" t="s">
        <v>48</v>
      </c>
      <c r="I29" s="12">
        <v>10</v>
      </c>
      <c r="J29" s="13"/>
    </row>
    <row r="30" spans="2:12" ht="14.65" customHeight="1" x14ac:dyDescent="0.25">
      <c r="B30" s="40" t="s">
        <v>49</v>
      </c>
      <c r="C30" s="40"/>
      <c r="D30" s="40"/>
      <c r="E30" s="40"/>
      <c r="G30" s="11" t="s">
        <v>31</v>
      </c>
      <c r="H30" s="12" t="s">
        <v>50</v>
      </c>
      <c r="I30" s="12">
        <v>20</v>
      </c>
      <c r="J30" s="13"/>
    </row>
    <row r="31" spans="2:12" ht="14.65" customHeight="1" x14ac:dyDescent="0.25">
      <c r="B31" s="7" t="s">
        <v>25</v>
      </c>
      <c r="C31" s="7" t="s">
        <v>26</v>
      </c>
      <c r="D31" s="7" t="s">
        <v>27</v>
      </c>
      <c r="E31" s="7" t="s">
        <v>28</v>
      </c>
      <c r="G31" s="11" t="s">
        <v>51</v>
      </c>
      <c r="H31" s="12" t="s">
        <v>52</v>
      </c>
      <c r="I31" s="12">
        <v>90</v>
      </c>
      <c r="J31" s="13"/>
    </row>
    <row r="32" spans="2:12" ht="14.65" customHeight="1" x14ac:dyDescent="0.25">
      <c r="B32" s="8" t="s">
        <v>53</v>
      </c>
      <c r="C32" s="9" t="s">
        <v>54</v>
      </c>
      <c r="D32" s="9">
        <v>100</v>
      </c>
      <c r="E32" s="10"/>
      <c r="G32" s="11" t="s">
        <v>51</v>
      </c>
      <c r="H32" s="12" t="s">
        <v>55</v>
      </c>
      <c r="I32" s="12">
        <v>20</v>
      </c>
      <c r="J32" s="13"/>
    </row>
    <row r="33" spans="2:10" ht="14.65" customHeight="1" x14ac:dyDescent="0.25">
      <c r="B33" s="2" t="s">
        <v>33</v>
      </c>
      <c r="C33" s="2"/>
      <c r="D33" s="2"/>
      <c r="E33" s="2">
        <f>SUM(,E32)</f>
        <v>0</v>
      </c>
      <c r="G33" s="11" t="s">
        <v>56</v>
      </c>
      <c r="H33" s="12" t="s">
        <v>57</v>
      </c>
      <c r="I33" s="12">
        <v>30</v>
      </c>
      <c r="J33" s="13"/>
    </row>
    <row r="34" spans="2:10" ht="14.65" customHeight="1" x14ac:dyDescent="0.25">
      <c r="B34" s="40" t="s">
        <v>58</v>
      </c>
      <c r="C34" s="40"/>
      <c r="D34" s="40"/>
      <c r="E34" s="40"/>
      <c r="G34" s="11" t="s">
        <v>59</v>
      </c>
      <c r="H34" s="12" t="s">
        <v>60</v>
      </c>
      <c r="I34" s="12">
        <v>225</v>
      </c>
      <c r="J34" s="13"/>
    </row>
    <row r="35" spans="2:10" ht="14.65" customHeight="1" x14ac:dyDescent="0.25">
      <c r="B35" s="7" t="s">
        <v>25</v>
      </c>
      <c r="C35" s="7" t="s">
        <v>26</v>
      </c>
      <c r="D35" s="7" t="s">
        <v>27</v>
      </c>
      <c r="E35" s="7" t="s">
        <v>28</v>
      </c>
      <c r="G35" s="11" t="s">
        <v>59</v>
      </c>
      <c r="H35" s="12" t="s">
        <v>61</v>
      </c>
      <c r="I35" s="12">
        <v>250</v>
      </c>
      <c r="J35" s="13"/>
    </row>
    <row r="36" spans="2:10" ht="14.65" customHeight="1" x14ac:dyDescent="0.25">
      <c r="B36" s="8" t="s">
        <v>62</v>
      </c>
      <c r="C36" s="9" t="s">
        <v>63</v>
      </c>
      <c r="D36" s="9">
        <v>100</v>
      </c>
      <c r="E36" s="10"/>
      <c r="G36" s="11" t="s">
        <v>64</v>
      </c>
      <c r="H36" s="12" t="s">
        <v>65</v>
      </c>
      <c r="I36" s="12">
        <v>50</v>
      </c>
      <c r="J36" s="13"/>
    </row>
    <row r="37" spans="2:10" ht="14.65" customHeight="1" x14ac:dyDescent="0.25">
      <c r="B37" s="2" t="s">
        <v>33</v>
      </c>
      <c r="C37" s="2"/>
      <c r="D37" s="2"/>
      <c r="E37" s="2">
        <f>SUM(,E36)</f>
        <v>0</v>
      </c>
      <c r="G37" s="11" t="s">
        <v>64</v>
      </c>
      <c r="H37" s="12" t="s">
        <v>66</v>
      </c>
      <c r="I37" s="12">
        <v>40</v>
      </c>
      <c r="J37" s="13"/>
    </row>
    <row r="38" spans="2:10" ht="14.65" customHeight="1" x14ac:dyDescent="0.25">
      <c r="B38" s="40" t="s">
        <v>67</v>
      </c>
      <c r="C38" s="40"/>
      <c r="D38" s="40"/>
      <c r="E38" s="40"/>
      <c r="G38" s="11" t="s">
        <v>64</v>
      </c>
      <c r="H38" s="12" t="s">
        <v>68</v>
      </c>
      <c r="I38" s="12">
        <v>55</v>
      </c>
      <c r="J38" s="13"/>
    </row>
    <row r="39" spans="2:10" ht="14.65" customHeight="1" x14ac:dyDescent="0.25">
      <c r="B39" s="7" t="s">
        <v>25</v>
      </c>
      <c r="C39" s="7" t="s">
        <v>26</v>
      </c>
      <c r="D39" s="7" t="s">
        <v>27</v>
      </c>
      <c r="E39" s="7" t="s">
        <v>28</v>
      </c>
      <c r="G39" s="11" t="s">
        <v>64</v>
      </c>
      <c r="H39" s="12" t="s">
        <v>69</v>
      </c>
      <c r="I39" s="12">
        <v>30</v>
      </c>
      <c r="J39" s="13"/>
    </row>
    <row r="40" spans="2:10" ht="14.65" customHeight="1" x14ac:dyDescent="0.25">
      <c r="B40" s="8" t="s">
        <v>70</v>
      </c>
      <c r="C40" s="9" t="s">
        <v>71</v>
      </c>
      <c r="D40" s="9">
        <v>100</v>
      </c>
      <c r="E40" s="10"/>
      <c r="G40" s="11" t="s">
        <v>64</v>
      </c>
      <c r="H40" s="12" t="s">
        <v>72</v>
      </c>
      <c r="I40" s="12">
        <v>40</v>
      </c>
      <c r="J40" s="13"/>
    </row>
    <row r="41" spans="2:10" ht="14.65" customHeight="1" x14ac:dyDescent="0.25">
      <c r="B41" s="2" t="s">
        <v>33</v>
      </c>
      <c r="C41" s="2"/>
      <c r="D41" s="2"/>
      <c r="E41" s="2">
        <f>SUM(,E40)</f>
        <v>0</v>
      </c>
      <c r="G41" s="11" t="s">
        <v>64</v>
      </c>
      <c r="H41" s="12" t="s">
        <v>73</v>
      </c>
      <c r="I41" s="12">
        <v>160</v>
      </c>
      <c r="J41" s="13"/>
    </row>
    <row r="42" spans="2:10" ht="14.65" customHeight="1" x14ac:dyDescent="0.25">
      <c r="B42" s="40" t="s">
        <v>74</v>
      </c>
      <c r="C42" s="40"/>
      <c r="D42" s="40"/>
      <c r="E42" s="40"/>
      <c r="G42" s="11" t="s">
        <v>64</v>
      </c>
      <c r="H42" s="12" t="s">
        <v>75</v>
      </c>
      <c r="I42" s="12">
        <v>30</v>
      </c>
      <c r="J42" s="13"/>
    </row>
    <row r="43" spans="2:10" ht="14.65" customHeight="1" x14ac:dyDescent="0.25">
      <c r="B43" s="7" t="s">
        <v>25</v>
      </c>
      <c r="C43" s="7" t="s">
        <v>26</v>
      </c>
      <c r="D43" s="7" t="s">
        <v>27</v>
      </c>
      <c r="E43" s="7" t="s">
        <v>28</v>
      </c>
      <c r="G43" s="11" t="s">
        <v>76</v>
      </c>
      <c r="H43" s="12" t="s">
        <v>77</v>
      </c>
      <c r="I43" s="12">
        <v>30</v>
      </c>
      <c r="J43" s="13"/>
    </row>
    <row r="44" spans="2:10" ht="14.65" customHeight="1" x14ac:dyDescent="0.25">
      <c r="B44" s="8" t="s">
        <v>78</v>
      </c>
      <c r="C44" s="9" t="s">
        <v>79</v>
      </c>
      <c r="D44" s="9">
        <v>100</v>
      </c>
      <c r="E44" s="10"/>
      <c r="G44" s="11" t="s">
        <v>76</v>
      </c>
      <c r="H44" s="12" t="s">
        <v>80</v>
      </c>
      <c r="I44" s="12">
        <v>30</v>
      </c>
      <c r="J44" s="13"/>
    </row>
    <row r="45" spans="2:10" ht="14.65" customHeight="1" x14ac:dyDescent="0.25">
      <c r="B45" s="11" t="s">
        <v>81</v>
      </c>
      <c r="C45" s="12" t="s">
        <v>82</v>
      </c>
      <c r="D45" s="12">
        <v>150</v>
      </c>
      <c r="E45" s="13"/>
      <c r="G45" s="11" t="s">
        <v>76</v>
      </c>
      <c r="H45" s="12" t="s">
        <v>83</v>
      </c>
      <c r="I45" s="12">
        <v>10</v>
      </c>
      <c r="J45" s="13"/>
    </row>
    <row r="46" spans="2:10" ht="14.65" customHeight="1" x14ac:dyDescent="0.25">
      <c r="B46" s="11" t="s">
        <v>81</v>
      </c>
      <c r="C46" s="12" t="s">
        <v>84</v>
      </c>
      <c r="D46" s="12">
        <v>25</v>
      </c>
      <c r="E46" s="13"/>
      <c r="G46" s="11" t="s">
        <v>76</v>
      </c>
      <c r="H46" s="12" t="s">
        <v>85</v>
      </c>
      <c r="I46" s="12">
        <v>25</v>
      </c>
      <c r="J46" s="13"/>
    </row>
    <row r="47" spans="2:10" ht="14.65" customHeight="1" x14ac:dyDescent="0.25">
      <c r="B47" s="11" t="s">
        <v>81</v>
      </c>
      <c r="C47" s="12" t="s">
        <v>86</v>
      </c>
      <c r="D47" s="12">
        <v>130</v>
      </c>
      <c r="E47" s="13"/>
      <c r="G47" s="11" t="s">
        <v>87</v>
      </c>
      <c r="H47" s="12" t="s">
        <v>88</v>
      </c>
      <c r="I47" s="12">
        <v>20</v>
      </c>
      <c r="J47" s="13"/>
    </row>
    <row r="48" spans="2:10" ht="14.65" customHeight="1" x14ac:dyDescent="0.25">
      <c r="B48" s="11" t="s">
        <v>81</v>
      </c>
      <c r="C48" s="12" t="s">
        <v>89</v>
      </c>
      <c r="D48" s="12">
        <v>180</v>
      </c>
      <c r="E48" s="13"/>
      <c r="G48" s="11" t="s">
        <v>90</v>
      </c>
      <c r="H48" s="12" t="s">
        <v>91</v>
      </c>
      <c r="I48" s="12">
        <v>15</v>
      </c>
      <c r="J48" s="13"/>
    </row>
    <row r="49" spans="2:10" ht="14.65" customHeight="1" x14ac:dyDescent="0.25">
      <c r="B49" s="11" t="s">
        <v>81</v>
      </c>
      <c r="C49" s="12" t="s">
        <v>92</v>
      </c>
      <c r="D49" s="12">
        <v>70</v>
      </c>
      <c r="E49" s="13"/>
      <c r="G49" s="11" t="s">
        <v>90</v>
      </c>
      <c r="H49" s="12" t="s">
        <v>93</v>
      </c>
      <c r="I49" s="12">
        <v>15</v>
      </c>
      <c r="J49" s="13"/>
    </row>
    <row r="50" spans="2:10" ht="14.65" customHeight="1" x14ac:dyDescent="0.25">
      <c r="B50" s="11" t="s">
        <v>94</v>
      </c>
      <c r="C50" s="12" t="s">
        <v>95</v>
      </c>
      <c r="D50" s="12">
        <v>30</v>
      </c>
      <c r="E50" s="13"/>
      <c r="G50" s="11" t="s">
        <v>96</v>
      </c>
      <c r="H50" s="12" t="s">
        <v>97</v>
      </c>
      <c r="I50" s="12">
        <v>100</v>
      </c>
      <c r="J50" s="13"/>
    </row>
    <row r="51" spans="2:10" ht="14.65" customHeight="1" x14ac:dyDescent="0.25">
      <c r="B51" s="11" t="s">
        <v>94</v>
      </c>
      <c r="C51" s="12" t="s">
        <v>98</v>
      </c>
      <c r="D51" s="12">
        <v>75</v>
      </c>
      <c r="E51" s="13"/>
      <c r="G51" s="11" t="s">
        <v>99</v>
      </c>
      <c r="H51" s="12" t="s">
        <v>100</v>
      </c>
      <c r="I51" s="12">
        <v>15</v>
      </c>
      <c r="J51" s="13"/>
    </row>
    <row r="52" spans="2:10" ht="14.65" customHeight="1" x14ac:dyDescent="0.25">
      <c r="B52" s="11" t="s">
        <v>94</v>
      </c>
      <c r="C52" s="12" t="s">
        <v>101</v>
      </c>
      <c r="D52" s="12">
        <v>35</v>
      </c>
      <c r="E52" s="13"/>
      <c r="G52" s="11" t="s">
        <v>99</v>
      </c>
      <c r="H52" s="12" t="s">
        <v>102</v>
      </c>
      <c r="I52" s="12">
        <v>30</v>
      </c>
      <c r="J52" s="13"/>
    </row>
    <row r="53" spans="2:10" ht="14.65" customHeight="1" x14ac:dyDescent="0.25">
      <c r="B53" s="11" t="s">
        <v>94</v>
      </c>
      <c r="C53" s="12" t="s">
        <v>103</v>
      </c>
      <c r="D53" s="12">
        <v>120</v>
      </c>
      <c r="E53" s="13"/>
      <c r="G53" s="11" t="s">
        <v>99</v>
      </c>
      <c r="H53" s="12" t="s">
        <v>104</v>
      </c>
      <c r="I53" s="12">
        <v>45</v>
      </c>
      <c r="J53" s="13"/>
    </row>
    <row r="54" spans="2:10" ht="14.65" customHeight="1" x14ac:dyDescent="0.25">
      <c r="B54" s="11" t="s">
        <v>94</v>
      </c>
      <c r="C54" s="12" t="s">
        <v>105</v>
      </c>
      <c r="D54" s="12">
        <v>135</v>
      </c>
      <c r="E54" s="13"/>
      <c r="G54" s="11" t="s">
        <v>99</v>
      </c>
      <c r="H54" s="12" t="s">
        <v>106</v>
      </c>
      <c r="I54" s="12">
        <v>40</v>
      </c>
      <c r="J54" s="13"/>
    </row>
    <row r="55" spans="2:10" ht="14.65" customHeight="1" x14ac:dyDescent="0.25">
      <c r="B55" s="11" t="s">
        <v>94</v>
      </c>
      <c r="C55" s="12" t="s">
        <v>107</v>
      </c>
      <c r="D55" s="12">
        <v>100</v>
      </c>
      <c r="E55" s="13"/>
      <c r="G55" s="11" t="s">
        <v>99</v>
      </c>
      <c r="H55" s="12" t="s">
        <v>108</v>
      </c>
      <c r="I55" s="12">
        <v>18</v>
      </c>
      <c r="J55" s="13"/>
    </row>
    <row r="56" spans="2:10" ht="14.65" customHeight="1" x14ac:dyDescent="0.25">
      <c r="B56" s="2" t="s">
        <v>33</v>
      </c>
      <c r="C56" s="2"/>
      <c r="D56" s="2"/>
      <c r="E56" s="2">
        <f>SUM(,E44,E45,E46,E47,E48,E49,E50,E51,E52,E53,E54,E55)</f>
        <v>0</v>
      </c>
      <c r="G56" s="11" t="s">
        <v>99</v>
      </c>
      <c r="H56" s="12" t="s">
        <v>109</v>
      </c>
      <c r="I56" s="12">
        <v>25</v>
      </c>
      <c r="J56" s="13"/>
    </row>
    <row r="57" spans="2:10" ht="14.65" customHeight="1" x14ac:dyDescent="0.25">
      <c r="B57" s="40" t="s">
        <v>110</v>
      </c>
      <c r="C57" s="40"/>
      <c r="D57" s="40"/>
      <c r="E57" s="40"/>
      <c r="G57" s="11" t="s">
        <v>99</v>
      </c>
      <c r="H57" s="12" t="s">
        <v>111</v>
      </c>
      <c r="I57" s="12">
        <v>10</v>
      </c>
      <c r="J57" s="13"/>
    </row>
    <row r="58" spans="2:10" ht="14.65" customHeight="1" x14ac:dyDescent="0.25">
      <c r="B58" s="7" t="s">
        <v>25</v>
      </c>
      <c r="C58" s="7" t="s">
        <v>26</v>
      </c>
      <c r="D58" s="7" t="s">
        <v>27</v>
      </c>
      <c r="E58" s="7" t="s">
        <v>28</v>
      </c>
      <c r="G58" s="11" t="s">
        <v>99</v>
      </c>
      <c r="H58" s="12" t="s">
        <v>112</v>
      </c>
      <c r="I58" s="12">
        <v>10</v>
      </c>
      <c r="J58" s="13"/>
    </row>
    <row r="59" spans="2:10" ht="14.65" customHeight="1" x14ac:dyDescent="0.25">
      <c r="B59" s="8" t="s">
        <v>113</v>
      </c>
      <c r="C59" s="9" t="s">
        <v>114</v>
      </c>
      <c r="D59" s="9">
        <v>20</v>
      </c>
      <c r="E59" s="10"/>
      <c r="G59" s="11" t="s">
        <v>99</v>
      </c>
      <c r="H59" s="12" t="s">
        <v>115</v>
      </c>
      <c r="I59" s="12">
        <v>15</v>
      </c>
      <c r="J59" s="13"/>
    </row>
    <row r="60" spans="2:10" ht="14.65" customHeight="1" x14ac:dyDescent="0.25">
      <c r="B60" s="2" t="s">
        <v>33</v>
      </c>
      <c r="C60" s="2"/>
      <c r="D60" s="2"/>
      <c r="E60" s="2">
        <f>SUM(,E59)</f>
        <v>0</v>
      </c>
      <c r="G60" s="11" t="s">
        <v>99</v>
      </c>
      <c r="H60" s="12" t="s">
        <v>116</v>
      </c>
      <c r="I60" s="12">
        <v>45</v>
      </c>
      <c r="J60" s="13"/>
    </row>
    <row r="61" spans="2:10" ht="14.65" customHeight="1" x14ac:dyDescent="0.25">
      <c r="B61" s="40" t="s">
        <v>117</v>
      </c>
      <c r="C61" s="40"/>
      <c r="D61" s="40"/>
      <c r="E61" s="40"/>
      <c r="G61" s="11" t="s">
        <v>99</v>
      </c>
      <c r="H61" s="12" t="s">
        <v>118</v>
      </c>
      <c r="I61" s="12">
        <v>50</v>
      </c>
      <c r="J61" s="13"/>
    </row>
    <row r="62" spans="2:10" ht="14.65" customHeight="1" x14ac:dyDescent="0.25">
      <c r="B62" s="7" t="s">
        <v>25</v>
      </c>
      <c r="C62" s="7" t="s">
        <v>26</v>
      </c>
      <c r="D62" s="7" t="s">
        <v>27</v>
      </c>
      <c r="E62" s="7" t="s">
        <v>28</v>
      </c>
      <c r="G62" s="11" t="s">
        <v>99</v>
      </c>
      <c r="H62" s="12" t="s">
        <v>119</v>
      </c>
      <c r="I62" s="12">
        <v>25</v>
      </c>
      <c r="J62" s="13"/>
    </row>
    <row r="63" spans="2:10" ht="14.65" customHeight="1" x14ac:dyDescent="0.25">
      <c r="B63" s="8" t="s">
        <v>120</v>
      </c>
      <c r="C63" s="9" t="s">
        <v>121</v>
      </c>
      <c r="D63" s="9">
        <v>20</v>
      </c>
      <c r="E63" s="10"/>
      <c r="G63" s="11" t="s">
        <v>99</v>
      </c>
      <c r="H63" s="12" t="s">
        <v>122</v>
      </c>
      <c r="I63" s="12">
        <v>60</v>
      </c>
      <c r="J63" s="13"/>
    </row>
    <row r="64" spans="2:10" ht="14.65" customHeight="1" x14ac:dyDescent="0.25">
      <c r="B64" s="11" t="s">
        <v>120</v>
      </c>
      <c r="C64" s="12" t="s">
        <v>123</v>
      </c>
      <c r="D64" s="12">
        <v>20</v>
      </c>
      <c r="E64" s="13"/>
      <c r="G64" s="11" t="s">
        <v>124</v>
      </c>
      <c r="H64" s="12" t="s">
        <v>125</v>
      </c>
      <c r="I64" s="12">
        <v>10</v>
      </c>
      <c r="J64" s="13"/>
    </row>
    <row r="65" spans="2:10" ht="14.65" customHeight="1" x14ac:dyDescent="0.25">
      <c r="B65" s="11" t="s">
        <v>120</v>
      </c>
      <c r="C65" s="12" t="s">
        <v>126</v>
      </c>
      <c r="D65" s="12">
        <v>30</v>
      </c>
      <c r="E65" s="13"/>
      <c r="G65" s="11" t="s">
        <v>124</v>
      </c>
      <c r="H65" s="12" t="s">
        <v>127</v>
      </c>
      <c r="I65" s="12">
        <v>10</v>
      </c>
      <c r="J65" s="13"/>
    </row>
    <row r="66" spans="2:10" ht="14.65" customHeight="1" x14ac:dyDescent="0.25">
      <c r="B66" s="11" t="s">
        <v>128</v>
      </c>
      <c r="C66" s="12" t="s">
        <v>129</v>
      </c>
      <c r="D66" s="12">
        <v>40</v>
      </c>
      <c r="E66" s="13"/>
      <c r="G66" s="11" t="s">
        <v>124</v>
      </c>
      <c r="H66" s="12" t="s">
        <v>130</v>
      </c>
      <c r="I66" s="12">
        <v>5</v>
      </c>
      <c r="J66" s="13"/>
    </row>
    <row r="67" spans="2:10" ht="14.65" customHeight="1" x14ac:dyDescent="0.25">
      <c r="B67" s="11" t="s">
        <v>131</v>
      </c>
      <c r="C67" s="12" t="s">
        <v>132</v>
      </c>
      <c r="D67" s="12">
        <v>10</v>
      </c>
      <c r="E67" s="13"/>
      <c r="G67" s="2" t="s">
        <v>33</v>
      </c>
      <c r="H67" s="2"/>
      <c r="I67" s="2"/>
      <c r="J67" s="2">
        <f>SUM(,E80,E81,E82,E83,E84,E85,E86,E87,J20,J21,J22,J23,J24,J25,J26,J27,J28,J29,J30,J31,J32,J33,J34,J35,J36,J37,J38,J39,J40,J41,J42,J43,J44,J45,J46,J47,J48,J49,J50,J51,J52,J53,J54,J55,J56,J57,J58,J59,J60,J61,J62,J63,J64,J65,J66)</f>
        <v>0</v>
      </c>
    </row>
    <row r="68" spans="2:10" ht="14.65" customHeight="1" x14ac:dyDescent="0.25">
      <c r="B68" s="11" t="s">
        <v>133</v>
      </c>
      <c r="C68" s="12" t="s">
        <v>134</v>
      </c>
      <c r="D68" s="12">
        <v>20</v>
      </c>
      <c r="E68" s="13"/>
      <c r="G68" s="40" t="s">
        <v>135</v>
      </c>
      <c r="H68" s="40"/>
      <c r="I68" s="40"/>
      <c r="J68" s="40"/>
    </row>
    <row r="69" spans="2:10" ht="14.65" customHeight="1" x14ac:dyDescent="0.25">
      <c r="B69" s="11" t="s">
        <v>133</v>
      </c>
      <c r="C69" s="12" t="s">
        <v>136</v>
      </c>
      <c r="D69" s="12">
        <v>20</v>
      </c>
      <c r="E69" s="13"/>
      <c r="G69" s="7" t="s">
        <v>25</v>
      </c>
      <c r="H69" s="7" t="s">
        <v>26</v>
      </c>
      <c r="I69" s="7" t="s">
        <v>27</v>
      </c>
      <c r="J69" s="7" t="s">
        <v>28</v>
      </c>
    </row>
    <row r="70" spans="2:10" ht="14.65" customHeight="1" x14ac:dyDescent="0.25">
      <c r="B70" s="11" t="s">
        <v>137</v>
      </c>
      <c r="C70" s="12" t="s">
        <v>138</v>
      </c>
      <c r="D70" s="12">
        <v>30</v>
      </c>
      <c r="E70" s="13"/>
      <c r="G70" s="8" t="s">
        <v>31</v>
      </c>
      <c r="H70" s="9" t="s">
        <v>32</v>
      </c>
      <c r="I70" s="9">
        <v>20</v>
      </c>
      <c r="J70" s="10"/>
    </row>
    <row r="71" spans="2:10" ht="14.65" customHeight="1" x14ac:dyDescent="0.25">
      <c r="B71" s="11" t="s">
        <v>137</v>
      </c>
      <c r="C71" s="12" t="s">
        <v>139</v>
      </c>
      <c r="D71" s="12">
        <v>40</v>
      </c>
      <c r="E71" s="13"/>
      <c r="G71" s="11" t="s">
        <v>140</v>
      </c>
      <c r="H71" s="12" t="s">
        <v>141</v>
      </c>
      <c r="I71" s="12">
        <v>20</v>
      </c>
      <c r="J71" s="13"/>
    </row>
    <row r="72" spans="2:10" ht="14.65" customHeight="1" x14ac:dyDescent="0.25">
      <c r="B72" s="11" t="s">
        <v>142</v>
      </c>
      <c r="C72" s="12" t="s">
        <v>143</v>
      </c>
      <c r="D72" s="12">
        <v>20</v>
      </c>
      <c r="E72" s="13"/>
      <c r="G72" s="11" t="s">
        <v>140</v>
      </c>
      <c r="H72" s="12" t="s">
        <v>144</v>
      </c>
      <c r="I72" s="12">
        <v>8</v>
      </c>
      <c r="J72" s="13"/>
    </row>
    <row r="73" spans="2:10" ht="14.65" customHeight="1" x14ac:dyDescent="0.25">
      <c r="B73" s="11" t="s">
        <v>145</v>
      </c>
      <c r="C73" s="12" t="s">
        <v>146</v>
      </c>
      <c r="D73" s="12">
        <v>20</v>
      </c>
      <c r="E73" s="13"/>
      <c r="G73" s="11" t="s">
        <v>147</v>
      </c>
      <c r="H73" s="12" t="s">
        <v>147</v>
      </c>
      <c r="I73" s="12">
        <v>50</v>
      </c>
      <c r="J73" s="13"/>
    </row>
    <row r="74" spans="2:10" ht="14.65" customHeight="1" x14ac:dyDescent="0.25">
      <c r="B74" s="11" t="s">
        <v>145</v>
      </c>
      <c r="C74" s="12" t="s">
        <v>148</v>
      </c>
      <c r="D74" s="12">
        <v>12</v>
      </c>
      <c r="E74" s="13"/>
      <c r="G74" s="11" t="s">
        <v>149</v>
      </c>
      <c r="H74" s="12" t="s">
        <v>150</v>
      </c>
      <c r="I74" s="12">
        <v>80</v>
      </c>
      <c r="J74" s="13"/>
    </row>
    <row r="75" spans="2:10" ht="14.65" customHeight="1" x14ac:dyDescent="0.25">
      <c r="B75" s="11" t="s">
        <v>145</v>
      </c>
      <c r="C75" s="12" t="s">
        <v>151</v>
      </c>
      <c r="D75" s="12">
        <v>15</v>
      </c>
      <c r="E75" s="13"/>
      <c r="G75" s="11" t="s">
        <v>149</v>
      </c>
      <c r="H75" s="12" t="s">
        <v>152</v>
      </c>
      <c r="I75" s="12">
        <v>60</v>
      </c>
      <c r="J75" s="13"/>
    </row>
    <row r="76" spans="2:10" ht="14.25" customHeight="1" x14ac:dyDescent="0.25">
      <c r="B76" s="11" t="s">
        <v>153</v>
      </c>
      <c r="C76" s="12" t="s">
        <v>154</v>
      </c>
      <c r="D76" s="12">
        <v>12</v>
      </c>
      <c r="E76" s="13"/>
      <c r="G76" s="11" t="s">
        <v>149</v>
      </c>
      <c r="H76" s="12" t="s">
        <v>155</v>
      </c>
      <c r="I76" s="12">
        <v>60</v>
      </c>
      <c r="J76" s="13"/>
    </row>
    <row r="77" spans="2:10" ht="14.25" customHeight="1" x14ac:dyDescent="0.25">
      <c r="B77" s="2" t="s">
        <v>33</v>
      </c>
      <c r="C77" s="2"/>
      <c r="D77" s="2"/>
      <c r="E77" s="2">
        <f>SUM(,E63,E64,E65,E66,E67,E68,E69,E70,E71,E72,E73,E74,E75,E76)</f>
        <v>0</v>
      </c>
      <c r="G77" s="11" t="s">
        <v>149</v>
      </c>
      <c r="H77" s="12" t="s">
        <v>156</v>
      </c>
      <c r="I77" s="12">
        <v>20</v>
      </c>
      <c r="J77" s="13"/>
    </row>
    <row r="78" spans="2:10" ht="14.65" customHeight="1" x14ac:dyDescent="0.25">
      <c r="B78" s="40" t="s">
        <v>24</v>
      </c>
      <c r="C78" s="40"/>
      <c r="D78" s="40"/>
      <c r="E78" s="40"/>
      <c r="G78" s="11" t="s">
        <v>157</v>
      </c>
      <c r="H78" s="12" t="s">
        <v>158</v>
      </c>
      <c r="I78" s="12">
        <v>15</v>
      </c>
      <c r="J78" s="13"/>
    </row>
    <row r="79" spans="2:10" ht="14.65" customHeight="1" x14ac:dyDescent="0.25">
      <c r="B79" s="7" t="s">
        <v>25</v>
      </c>
      <c r="C79" s="7" t="s">
        <v>26</v>
      </c>
      <c r="D79" s="7" t="s">
        <v>27</v>
      </c>
      <c r="E79" s="7" t="s">
        <v>28</v>
      </c>
      <c r="G79" s="2" t="s">
        <v>33</v>
      </c>
      <c r="H79" s="2"/>
      <c r="I79" s="2"/>
      <c r="J79" s="2">
        <f>SUM(,J70,J71,J72,J73,J74,J75,J76,J77,J78)</f>
        <v>0</v>
      </c>
    </row>
    <row r="80" spans="2:10" ht="14.65" customHeight="1" x14ac:dyDescent="0.25">
      <c r="B80" s="8" t="s">
        <v>159</v>
      </c>
      <c r="C80" s="9" t="s">
        <v>160</v>
      </c>
      <c r="D80" s="9">
        <v>40</v>
      </c>
      <c r="E80" s="10"/>
      <c r="G80" s="40" t="s">
        <v>161</v>
      </c>
      <c r="H80" s="40"/>
      <c r="I80" s="40"/>
      <c r="J80" s="40"/>
    </row>
    <row r="81" spans="2:10" ht="14.65" customHeight="1" x14ac:dyDescent="0.25">
      <c r="B81" s="11" t="s">
        <v>162</v>
      </c>
      <c r="C81" s="12" t="s">
        <v>163</v>
      </c>
      <c r="D81" s="12">
        <v>60</v>
      </c>
      <c r="E81" s="13"/>
      <c r="G81" s="7" t="s">
        <v>25</v>
      </c>
      <c r="H81" s="7" t="s">
        <v>26</v>
      </c>
      <c r="I81" s="7" t="s">
        <v>27</v>
      </c>
      <c r="J81" s="7" t="s">
        <v>28</v>
      </c>
    </row>
    <row r="82" spans="2:10" ht="14.65" customHeight="1" x14ac:dyDescent="0.25">
      <c r="B82" s="11" t="s">
        <v>78</v>
      </c>
      <c r="C82" s="12" t="s">
        <v>164</v>
      </c>
      <c r="D82" s="12">
        <v>40</v>
      </c>
      <c r="E82" s="13"/>
      <c r="G82" s="8" t="s">
        <v>165</v>
      </c>
      <c r="H82" s="9" t="s">
        <v>166</v>
      </c>
      <c r="I82" s="9">
        <v>50</v>
      </c>
      <c r="J82" s="10"/>
    </row>
    <row r="83" spans="2:10" ht="14.65" customHeight="1" x14ac:dyDescent="0.25">
      <c r="B83" s="11" t="s">
        <v>81</v>
      </c>
      <c r="C83" s="12" t="s">
        <v>167</v>
      </c>
      <c r="D83" s="12">
        <v>30</v>
      </c>
      <c r="E83" s="13"/>
      <c r="G83" s="11" t="s">
        <v>165</v>
      </c>
      <c r="H83" s="12" t="s">
        <v>168</v>
      </c>
      <c r="I83" s="12">
        <v>60</v>
      </c>
      <c r="J83" s="13"/>
    </row>
    <row r="84" spans="2:10" ht="14.65" customHeight="1" x14ac:dyDescent="0.25">
      <c r="B84" s="11" t="s">
        <v>81</v>
      </c>
      <c r="C84" s="12" t="s">
        <v>169</v>
      </c>
      <c r="D84" s="12">
        <v>85</v>
      </c>
      <c r="E84" s="13"/>
      <c r="G84" s="11" t="s">
        <v>165</v>
      </c>
      <c r="H84" s="12" t="s">
        <v>170</v>
      </c>
      <c r="I84" s="12">
        <v>50</v>
      </c>
      <c r="J84" s="13"/>
    </row>
    <row r="85" spans="2:10" ht="14.65" customHeight="1" x14ac:dyDescent="0.25">
      <c r="B85" s="11" t="s">
        <v>81</v>
      </c>
      <c r="C85" s="12" t="s">
        <v>171</v>
      </c>
      <c r="D85" s="12">
        <v>20</v>
      </c>
      <c r="E85" s="13"/>
      <c r="G85" s="11" t="s">
        <v>165</v>
      </c>
      <c r="H85" s="12" t="s">
        <v>172</v>
      </c>
      <c r="I85" s="12">
        <v>100</v>
      </c>
      <c r="J85" s="13"/>
    </row>
    <row r="86" spans="2:10" ht="14.65" customHeight="1" x14ac:dyDescent="0.25">
      <c r="B86" s="11" t="s">
        <v>81</v>
      </c>
      <c r="C86" s="12" t="s">
        <v>173</v>
      </c>
      <c r="D86" s="12">
        <v>30</v>
      </c>
      <c r="E86" s="13"/>
      <c r="G86" s="11" t="s">
        <v>174</v>
      </c>
      <c r="H86" s="12" t="s">
        <v>175</v>
      </c>
      <c r="I86" s="12">
        <v>130</v>
      </c>
      <c r="J86" s="13"/>
    </row>
    <row r="87" spans="2:10" ht="14.65" customHeight="1" x14ac:dyDescent="0.25">
      <c r="B87" s="11" t="s">
        <v>81</v>
      </c>
      <c r="C87" s="12" t="s">
        <v>176</v>
      </c>
      <c r="D87" s="12">
        <v>55</v>
      </c>
      <c r="E87" s="13"/>
      <c r="G87" s="11" t="s">
        <v>174</v>
      </c>
      <c r="H87" s="12" t="s">
        <v>177</v>
      </c>
      <c r="I87" s="12">
        <v>110</v>
      </c>
      <c r="J87" s="13"/>
    </row>
    <row r="88" spans="2:10" ht="14.65" customHeight="1" x14ac:dyDescent="0.25"/>
    <row r="89" spans="2:10" ht="14.65" customHeight="1" x14ac:dyDescent="0.25"/>
    <row r="90" spans="2:10" ht="14.65" customHeight="1" x14ac:dyDescent="0.25">
      <c r="B90" s="40" t="s">
        <v>161</v>
      </c>
      <c r="C90" s="40"/>
      <c r="D90" s="40"/>
      <c r="E90" s="40"/>
      <c r="G90" s="40" t="s">
        <v>178</v>
      </c>
      <c r="H90" s="40"/>
      <c r="I90" s="40"/>
      <c r="J90" s="40"/>
    </row>
    <row r="91" spans="2:10" ht="14.65" customHeight="1" x14ac:dyDescent="0.25">
      <c r="B91" s="7" t="s">
        <v>25</v>
      </c>
      <c r="C91" s="7" t="s">
        <v>26</v>
      </c>
      <c r="D91" s="7" t="s">
        <v>27</v>
      </c>
      <c r="E91" s="7" t="s">
        <v>28</v>
      </c>
      <c r="G91" s="7" t="s">
        <v>25</v>
      </c>
      <c r="H91" s="7" t="s">
        <v>26</v>
      </c>
      <c r="I91" s="7" t="s">
        <v>27</v>
      </c>
      <c r="J91" s="7" t="s">
        <v>28</v>
      </c>
    </row>
    <row r="92" spans="2:10" ht="14.65" customHeight="1" x14ac:dyDescent="0.25">
      <c r="B92" s="8" t="s">
        <v>174</v>
      </c>
      <c r="C92" s="9" t="s">
        <v>179</v>
      </c>
      <c r="D92" s="9">
        <v>50</v>
      </c>
      <c r="E92" s="10"/>
      <c r="G92" s="8" t="s">
        <v>180</v>
      </c>
      <c r="H92" s="9" t="s">
        <v>181</v>
      </c>
      <c r="I92" s="9">
        <v>60</v>
      </c>
      <c r="J92" s="10"/>
    </row>
    <row r="93" spans="2:10" ht="14.65" customHeight="1" x14ac:dyDescent="0.25">
      <c r="B93" s="2" t="s">
        <v>33</v>
      </c>
      <c r="C93" s="2"/>
      <c r="D93" s="2"/>
      <c r="E93" s="2">
        <f>SUM(,J82,J83,J84,J85,J86,J87,E92)</f>
        <v>0</v>
      </c>
      <c r="G93" s="11" t="s">
        <v>182</v>
      </c>
      <c r="H93" s="12" t="s">
        <v>183</v>
      </c>
      <c r="I93" s="12">
        <v>50</v>
      </c>
      <c r="J93" s="13"/>
    </row>
    <row r="94" spans="2:10" ht="14.65" customHeight="1" x14ac:dyDescent="0.25">
      <c r="B94" s="40" t="s">
        <v>184</v>
      </c>
      <c r="C94" s="40"/>
      <c r="D94" s="40"/>
      <c r="E94" s="40"/>
      <c r="G94" s="11" t="s">
        <v>174</v>
      </c>
      <c r="H94" s="12" t="s">
        <v>183</v>
      </c>
      <c r="I94" s="12">
        <v>50</v>
      </c>
      <c r="J94" s="13"/>
    </row>
    <row r="95" spans="2:10" ht="14.65" customHeight="1" x14ac:dyDescent="0.25">
      <c r="B95" s="7" t="s">
        <v>25</v>
      </c>
      <c r="C95" s="7" t="s">
        <v>26</v>
      </c>
      <c r="D95" s="7" t="s">
        <v>27</v>
      </c>
      <c r="E95" s="7" t="s">
        <v>28</v>
      </c>
      <c r="G95" s="11" t="s">
        <v>174</v>
      </c>
      <c r="H95" s="12" t="s">
        <v>185</v>
      </c>
      <c r="I95" s="12">
        <v>50</v>
      </c>
      <c r="J95" s="13"/>
    </row>
    <row r="96" spans="2:10" ht="14.65" customHeight="1" x14ac:dyDescent="0.25">
      <c r="B96" s="8" t="s">
        <v>153</v>
      </c>
      <c r="C96" s="9" t="s">
        <v>186</v>
      </c>
      <c r="D96" s="9">
        <v>100</v>
      </c>
      <c r="E96" s="10"/>
      <c r="G96" s="11" t="s">
        <v>174</v>
      </c>
      <c r="H96" s="12" t="s">
        <v>187</v>
      </c>
      <c r="I96" s="12">
        <v>40</v>
      </c>
      <c r="J96" s="13"/>
    </row>
    <row r="97" spans="2:10" ht="14.65" customHeight="1" x14ac:dyDescent="0.25">
      <c r="B97" s="11" t="s">
        <v>153</v>
      </c>
      <c r="C97" s="12" t="s">
        <v>188</v>
      </c>
      <c r="D97" s="12">
        <v>100</v>
      </c>
      <c r="E97" s="13"/>
      <c r="G97" s="11" t="s">
        <v>174</v>
      </c>
      <c r="H97" s="12" t="s">
        <v>189</v>
      </c>
      <c r="I97" s="12">
        <v>40</v>
      </c>
      <c r="J97" s="13"/>
    </row>
    <row r="98" spans="2:10" ht="14.65" customHeight="1" x14ac:dyDescent="0.25">
      <c r="B98" s="11" t="s">
        <v>153</v>
      </c>
      <c r="C98" s="12" t="s">
        <v>190</v>
      </c>
      <c r="D98" s="12">
        <v>100</v>
      </c>
      <c r="E98" s="13"/>
      <c r="G98" s="11" t="s">
        <v>174</v>
      </c>
      <c r="H98" s="12" t="s">
        <v>191</v>
      </c>
      <c r="I98" s="12">
        <v>40</v>
      </c>
      <c r="J98" s="13"/>
    </row>
    <row r="99" spans="2:10" ht="14.65" customHeight="1" x14ac:dyDescent="0.25">
      <c r="B99" s="11" t="s">
        <v>149</v>
      </c>
      <c r="C99" s="12" t="s">
        <v>192</v>
      </c>
      <c r="D99" s="12">
        <v>50</v>
      </c>
      <c r="E99" s="13"/>
      <c r="G99" s="11" t="s">
        <v>174</v>
      </c>
      <c r="H99" s="12" t="s">
        <v>193</v>
      </c>
      <c r="I99" s="12">
        <v>50</v>
      </c>
      <c r="J99" s="13"/>
    </row>
    <row r="100" spans="2:10" ht="14.65" customHeight="1" x14ac:dyDescent="0.25">
      <c r="B100" s="11" t="s">
        <v>149</v>
      </c>
      <c r="C100" s="12" t="s">
        <v>194</v>
      </c>
      <c r="D100" s="12">
        <v>50</v>
      </c>
      <c r="E100" s="13"/>
      <c r="G100" s="11" t="s">
        <v>174</v>
      </c>
      <c r="H100" s="12" t="s">
        <v>195</v>
      </c>
      <c r="I100" s="12">
        <v>40</v>
      </c>
      <c r="J100" s="13"/>
    </row>
    <row r="101" spans="2:10" ht="14.65" customHeight="1" x14ac:dyDescent="0.25">
      <c r="B101" s="11" t="s">
        <v>149</v>
      </c>
      <c r="C101" s="12" t="s">
        <v>196</v>
      </c>
      <c r="D101" s="12">
        <v>50</v>
      </c>
      <c r="E101" s="13"/>
      <c r="G101" s="11" t="s">
        <v>174</v>
      </c>
      <c r="H101" s="12" t="s">
        <v>197</v>
      </c>
      <c r="I101" s="12">
        <v>50</v>
      </c>
      <c r="J101" s="13"/>
    </row>
    <row r="102" spans="2:10" ht="14.65" customHeight="1" x14ac:dyDescent="0.25">
      <c r="B102" s="11" t="s">
        <v>149</v>
      </c>
      <c r="C102" s="12" t="s">
        <v>198</v>
      </c>
      <c r="D102" s="12">
        <v>50</v>
      </c>
      <c r="E102" s="13"/>
      <c r="G102" s="11" t="s">
        <v>174</v>
      </c>
      <c r="H102" s="12" t="s">
        <v>199</v>
      </c>
      <c r="I102" s="12">
        <v>50</v>
      </c>
      <c r="J102" s="13"/>
    </row>
    <row r="103" spans="2:10" ht="14.65" customHeight="1" x14ac:dyDescent="0.25">
      <c r="B103" s="11" t="s">
        <v>149</v>
      </c>
      <c r="C103" s="12" t="s">
        <v>200</v>
      </c>
      <c r="D103" s="12">
        <v>50</v>
      </c>
      <c r="E103" s="13"/>
      <c r="G103" s="11" t="s">
        <v>174</v>
      </c>
      <c r="H103" s="12" t="s">
        <v>201</v>
      </c>
      <c r="I103" s="12">
        <v>40</v>
      </c>
      <c r="J103" s="13"/>
    </row>
    <row r="104" spans="2:10" ht="14.65" customHeight="1" x14ac:dyDescent="0.25">
      <c r="B104" s="11" t="s">
        <v>202</v>
      </c>
      <c r="C104" s="12" t="s">
        <v>203</v>
      </c>
      <c r="D104" s="12">
        <v>20</v>
      </c>
      <c r="E104" s="13"/>
      <c r="G104" s="2" t="s">
        <v>33</v>
      </c>
      <c r="H104" s="2"/>
      <c r="I104" s="2"/>
      <c r="J104" s="2">
        <f>SUM(,E155,E156,E157,E158,E159,J92,J93,J94,J95,J96,J97,J98,J99,J100,J101,J102,J103)</f>
        <v>0</v>
      </c>
    </row>
    <row r="105" spans="2:10" ht="14.65" customHeight="1" x14ac:dyDescent="0.25">
      <c r="B105" s="2" t="s">
        <v>33</v>
      </c>
      <c r="C105" s="2"/>
      <c r="D105" s="2"/>
      <c r="E105" s="2">
        <f>SUM(,E96,E97,E98,E99,E100,E101,E102,E103,E104)</f>
        <v>0</v>
      </c>
      <c r="G105" s="40" t="s">
        <v>204</v>
      </c>
      <c r="H105" s="40"/>
      <c r="I105" s="40"/>
      <c r="J105" s="40"/>
    </row>
    <row r="106" spans="2:10" ht="14.65" customHeight="1" x14ac:dyDescent="0.25">
      <c r="B106" s="40" t="s">
        <v>205</v>
      </c>
      <c r="C106" s="40"/>
      <c r="D106" s="40"/>
      <c r="E106" s="40"/>
      <c r="G106" s="7" t="s">
        <v>25</v>
      </c>
      <c r="H106" s="7" t="s">
        <v>26</v>
      </c>
      <c r="I106" s="7" t="s">
        <v>27</v>
      </c>
      <c r="J106" s="7" t="s">
        <v>28</v>
      </c>
    </row>
    <row r="107" spans="2:10" ht="14.25" customHeight="1" x14ac:dyDescent="0.25">
      <c r="B107" s="7" t="s">
        <v>25</v>
      </c>
      <c r="C107" s="7" t="s">
        <v>26</v>
      </c>
      <c r="D107" s="7" t="s">
        <v>27</v>
      </c>
      <c r="E107" s="7" t="s">
        <v>28</v>
      </c>
      <c r="G107" s="8" t="s">
        <v>206</v>
      </c>
      <c r="H107" s="9" t="s">
        <v>207</v>
      </c>
      <c r="I107" s="9">
        <v>100</v>
      </c>
      <c r="J107" s="10"/>
    </row>
    <row r="108" spans="2:10" ht="14.65" customHeight="1" x14ac:dyDescent="0.25">
      <c r="B108" s="8" t="s">
        <v>51</v>
      </c>
      <c r="C108" s="9" t="s">
        <v>208</v>
      </c>
      <c r="D108" s="9">
        <v>30</v>
      </c>
      <c r="E108" s="10"/>
      <c r="G108" s="11" t="s">
        <v>209</v>
      </c>
      <c r="H108" s="12" t="s">
        <v>210</v>
      </c>
      <c r="I108" s="12">
        <v>100</v>
      </c>
      <c r="J108" s="13"/>
    </row>
    <row r="109" spans="2:10" ht="14.65" customHeight="1" x14ac:dyDescent="0.25">
      <c r="B109" s="11" t="s">
        <v>128</v>
      </c>
      <c r="C109" s="12" t="s">
        <v>129</v>
      </c>
      <c r="D109" s="12">
        <v>100</v>
      </c>
      <c r="E109" s="13"/>
      <c r="G109" s="11" t="s">
        <v>209</v>
      </c>
      <c r="H109" s="12" t="s">
        <v>211</v>
      </c>
      <c r="I109" s="12">
        <v>100</v>
      </c>
      <c r="J109" s="13"/>
    </row>
    <row r="110" spans="2:10" ht="14.65" customHeight="1" x14ac:dyDescent="0.25">
      <c r="B110" s="11" t="s">
        <v>212</v>
      </c>
      <c r="C110" s="12" t="s">
        <v>213</v>
      </c>
      <c r="D110" s="12">
        <v>80</v>
      </c>
      <c r="E110" s="13"/>
      <c r="G110" s="11" t="s">
        <v>209</v>
      </c>
      <c r="H110" s="12" t="s">
        <v>214</v>
      </c>
      <c r="I110" s="12">
        <v>100</v>
      </c>
      <c r="J110" s="13"/>
    </row>
    <row r="111" spans="2:10" ht="14.65" customHeight="1" x14ac:dyDescent="0.25">
      <c r="B111" s="11" t="s">
        <v>212</v>
      </c>
      <c r="C111" s="12" t="s">
        <v>215</v>
      </c>
      <c r="D111" s="12">
        <v>100</v>
      </c>
      <c r="E111" s="13"/>
      <c r="G111" s="11" t="s">
        <v>216</v>
      </c>
      <c r="H111" s="12" t="s">
        <v>183</v>
      </c>
      <c r="I111" s="12">
        <v>100</v>
      </c>
      <c r="J111" s="13"/>
    </row>
    <row r="112" spans="2:10" ht="14.65" customHeight="1" x14ac:dyDescent="0.25">
      <c r="B112" s="11" t="s">
        <v>217</v>
      </c>
      <c r="C112" s="12" t="s">
        <v>218</v>
      </c>
      <c r="D112" s="12">
        <v>150</v>
      </c>
      <c r="E112" s="13"/>
      <c r="G112" s="11" t="s">
        <v>216</v>
      </c>
      <c r="H112" s="12" t="s">
        <v>172</v>
      </c>
      <c r="I112" s="12">
        <v>50</v>
      </c>
      <c r="J112" s="13"/>
    </row>
    <row r="113" spans="2:10" ht="14.65" customHeight="1" x14ac:dyDescent="0.25">
      <c r="B113" s="2" t="s">
        <v>33</v>
      </c>
      <c r="C113" s="2"/>
      <c r="D113" s="2"/>
      <c r="E113" s="2">
        <f>SUM(,E108,E109,E110,E111,E112)</f>
        <v>0</v>
      </c>
      <c r="G113" s="11" t="s">
        <v>216</v>
      </c>
      <c r="H113" s="12" t="s">
        <v>219</v>
      </c>
      <c r="I113" s="12">
        <v>100</v>
      </c>
      <c r="J113" s="13"/>
    </row>
    <row r="114" spans="2:10" ht="14.65" customHeight="1" x14ac:dyDescent="0.25">
      <c r="B114" s="40" t="s">
        <v>220</v>
      </c>
      <c r="C114" s="40"/>
      <c r="D114" s="40"/>
      <c r="E114" s="40"/>
      <c r="G114" s="11" t="s">
        <v>216</v>
      </c>
      <c r="H114" s="12" t="s">
        <v>221</v>
      </c>
      <c r="I114" s="12">
        <v>50</v>
      </c>
      <c r="J114" s="13"/>
    </row>
    <row r="115" spans="2:10" ht="14.65" customHeight="1" x14ac:dyDescent="0.25">
      <c r="B115" s="7" t="s">
        <v>25</v>
      </c>
      <c r="C115" s="7" t="s">
        <v>26</v>
      </c>
      <c r="D115" s="7" t="s">
        <v>27</v>
      </c>
      <c r="E115" s="7" t="s">
        <v>28</v>
      </c>
      <c r="G115" s="11" t="s">
        <v>216</v>
      </c>
      <c r="H115" s="12" t="s">
        <v>222</v>
      </c>
      <c r="I115" s="12">
        <v>100</v>
      </c>
      <c r="J115" s="13"/>
    </row>
    <row r="116" spans="2:10" ht="14.65" customHeight="1" x14ac:dyDescent="0.25">
      <c r="B116" s="8" t="s">
        <v>212</v>
      </c>
      <c r="C116" s="9" t="s">
        <v>215</v>
      </c>
      <c r="D116" s="9">
        <v>200</v>
      </c>
      <c r="E116" s="10"/>
      <c r="G116" s="11" t="s">
        <v>216</v>
      </c>
      <c r="H116" s="12" t="s">
        <v>181</v>
      </c>
      <c r="I116" s="12">
        <v>50</v>
      </c>
      <c r="J116" s="13"/>
    </row>
    <row r="117" spans="2:10" ht="14.65" customHeight="1" x14ac:dyDescent="0.25">
      <c r="B117" s="2" t="s">
        <v>33</v>
      </c>
      <c r="C117" s="2"/>
      <c r="D117" s="2"/>
      <c r="E117" s="2">
        <f>SUM(,E116)</f>
        <v>0</v>
      </c>
      <c r="G117" s="11" t="s">
        <v>51</v>
      </c>
      <c r="H117" s="12" t="s">
        <v>223</v>
      </c>
      <c r="I117" s="12">
        <v>50</v>
      </c>
      <c r="J117" s="13"/>
    </row>
    <row r="118" spans="2:10" ht="14.65" customHeight="1" x14ac:dyDescent="0.25">
      <c r="B118" s="40" t="s">
        <v>224</v>
      </c>
      <c r="C118" s="40"/>
      <c r="D118" s="40"/>
      <c r="E118" s="40"/>
      <c r="G118" s="11" t="s">
        <v>51</v>
      </c>
      <c r="H118" s="12" t="s">
        <v>225</v>
      </c>
      <c r="I118" s="12">
        <v>100</v>
      </c>
      <c r="J118" s="13"/>
    </row>
    <row r="119" spans="2:10" ht="17.25" x14ac:dyDescent="0.25">
      <c r="B119" s="7" t="s">
        <v>25</v>
      </c>
      <c r="C119" s="7" t="s">
        <v>26</v>
      </c>
      <c r="D119" s="7" t="s">
        <v>27</v>
      </c>
      <c r="E119" s="7" t="s">
        <v>28</v>
      </c>
      <c r="G119" s="11" t="s">
        <v>51</v>
      </c>
      <c r="H119" s="12" t="s">
        <v>208</v>
      </c>
      <c r="I119" s="12">
        <v>150</v>
      </c>
      <c r="J119" s="13"/>
    </row>
    <row r="120" spans="2:10" ht="17.25" x14ac:dyDescent="0.25">
      <c r="B120" s="8" t="s">
        <v>226</v>
      </c>
      <c r="C120" s="9" t="s">
        <v>227</v>
      </c>
      <c r="D120" s="9">
        <v>25</v>
      </c>
      <c r="E120" s="10"/>
      <c r="G120" s="11" t="s">
        <v>51</v>
      </c>
      <c r="H120" s="12" t="s">
        <v>228</v>
      </c>
      <c r="I120" s="12">
        <v>50</v>
      </c>
      <c r="J120" s="13"/>
    </row>
    <row r="121" spans="2:10" x14ac:dyDescent="0.25">
      <c r="B121" s="11" t="s">
        <v>226</v>
      </c>
      <c r="C121" s="12" t="s">
        <v>229</v>
      </c>
      <c r="D121" s="12">
        <v>50</v>
      </c>
      <c r="E121" s="13"/>
      <c r="G121" s="11" t="s">
        <v>182</v>
      </c>
      <c r="H121" s="12" t="s">
        <v>183</v>
      </c>
      <c r="I121" s="12">
        <v>100</v>
      </c>
      <c r="J121" s="13"/>
    </row>
    <row r="122" spans="2:10" x14ac:dyDescent="0.25">
      <c r="B122" s="2" t="s">
        <v>33</v>
      </c>
      <c r="C122" s="2"/>
      <c r="D122" s="2"/>
      <c r="E122" s="2">
        <f>SUM(,E120,E121)</f>
        <v>0</v>
      </c>
      <c r="G122" s="11" t="s">
        <v>174</v>
      </c>
      <c r="H122" s="12" t="s">
        <v>230</v>
      </c>
      <c r="I122" s="12">
        <v>70</v>
      </c>
      <c r="J122" s="13"/>
    </row>
    <row r="123" spans="2:10" x14ac:dyDescent="0.25">
      <c r="B123" s="40" t="s">
        <v>231</v>
      </c>
      <c r="C123" s="40"/>
      <c r="D123" s="40"/>
      <c r="E123" s="40"/>
      <c r="G123" s="11" t="s">
        <v>174</v>
      </c>
      <c r="H123" s="12" t="s">
        <v>189</v>
      </c>
      <c r="I123" s="12">
        <v>80</v>
      </c>
      <c r="J123" s="13"/>
    </row>
    <row r="124" spans="2:10" x14ac:dyDescent="0.25">
      <c r="B124" s="7" t="s">
        <v>25</v>
      </c>
      <c r="C124" s="7" t="s">
        <v>26</v>
      </c>
      <c r="D124" s="7" t="s">
        <v>27</v>
      </c>
      <c r="E124" s="7" t="s">
        <v>28</v>
      </c>
      <c r="G124" s="11" t="s">
        <v>174</v>
      </c>
      <c r="H124" s="12" t="s">
        <v>232</v>
      </c>
      <c r="I124" s="12">
        <v>50</v>
      </c>
      <c r="J124" s="13"/>
    </row>
    <row r="125" spans="2:10" x14ac:dyDescent="0.25">
      <c r="B125" s="8" t="s">
        <v>233</v>
      </c>
      <c r="C125" s="9" t="s">
        <v>234</v>
      </c>
      <c r="D125" s="9">
        <v>50</v>
      </c>
      <c r="E125" s="10"/>
      <c r="G125" s="11" t="s">
        <v>174</v>
      </c>
      <c r="H125" s="12" t="s">
        <v>195</v>
      </c>
      <c r="I125" s="12">
        <v>50</v>
      </c>
      <c r="J125" s="13"/>
    </row>
    <row r="126" spans="2:10" x14ac:dyDescent="0.25">
      <c r="B126" s="2" t="s">
        <v>33</v>
      </c>
      <c r="C126" s="2"/>
      <c r="D126" s="2"/>
      <c r="E126" s="2">
        <f>SUM(,E125)</f>
        <v>0</v>
      </c>
      <c r="G126" s="11" t="s">
        <v>174</v>
      </c>
      <c r="H126" s="12" t="s">
        <v>199</v>
      </c>
      <c r="I126" s="12">
        <v>50</v>
      </c>
      <c r="J126" s="13"/>
    </row>
    <row r="127" spans="2:10" x14ac:dyDescent="0.25">
      <c r="B127" s="40" t="s">
        <v>235</v>
      </c>
      <c r="C127" s="40"/>
      <c r="D127" s="40"/>
      <c r="E127" s="40"/>
      <c r="G127" s="11" t="s">
        <v>174</v>
      </c>
      <c r="H127" s="12" t="s">
        <v>201</v>
      </c>
      <c r="I127" s="12">
        <v>100</v>
      </c>
      <c r="J127" s="13"/>
    </row>
    <row r="128" spans="2:10" x14ac:dyDescent="0.25">
      <c r="B128" s="7" t="s">
        <v>25</v>
      </c>
      <c r="C128" s="7" t="s">
        <v>26</v>
      </c>
      <c r="D128" s="7" t="s">
        <v>27</v>
      </c>
      <c r="E128" s="7" t="s">
        <v>28</v>
      </c>
      <c r="G128" s="2" t="s">
        <v>33</v>
      </c>
      <c r="H128" s="2"/>
      <c r="I128" s="2"/>
      <c r="J128" s="2">
        <f>SUM(,J107,J108,J109,J110,J111,J112,J113,J114,J115,J116,J117,J118,J119,J120,J121,J122,J123,J124,J125,J126,J127)</f>
        <v>0</v>
      </c>
    </row>
    <row r="129" spans="2:10" x14ac:dyDescent="0.25">
      <c r="B129" s="8" t="s">
        <v>236</v>
      </c>
      <c r="C129" s="9" t="s">
        <v>237</v>
      </c>
      <c r="D129" s="9">
        <v>50</v>
      </c>
      <c r="E129" s="10"/>
      <c r="G129" s="40" t="s">
        <v>238</v>
      </c>
      <c r="H129" s="40"/>
      <c r="I129" s="40"/>
      <c r="J129" s="40"/>
    </row>
    <row r="130" spans="2:10" x14ac:dyDescent="0.25">
      <c r="B130" s="2" t="s">
        <v>33</v>
      </c>
      <c r="C130" s="2"/>
      <c r="D130" s="2"/>
      <c r="E130" s="2">
        <f>SUM(,E129)</f>
        <v>0</v>
      </c>
      <c r="G130" s="7" t="s">
        <v>25</v>
      </c>
      <c r="H130" s="7" t="s">
        <v>26</v>
      </c>
      <c r="I130" s="7" t="s">
        <v>27</v>
      </c>
      <c r="J130" s="7" t="s">
        <v>28</v>
      </c>
    </row>
    <row r="131" spans="2:10" x14ac:dyDescent="0.25">
      <c r="B131" s="40" t="s">
        <v>239</v>
      </c>
      <c r="C131" s="40"/>
      <c r="D131" s="40"/>
      <c r="E131" s="40"/>
      <c r="G131" s="8" t="s">
        <v>240</v>
      </c>
      <c r="H131" s="9" t="s">
        <v>241</v>
      </c>
      <c r="I131" s="9">
        <v>30</v>
      </c>
      <c r="J131" s="10"/>
    </row>
    <row r="132" spans="2:10" x14ac:dyDescent="0.25">
      <c r="B132" s="7" t="s">
        <v>25</v>
      </c>
      <c r="C132" s="7" t="s">
        <v>26</v>
      </c>
      <c r="D132" s="7" t="s">
        <v>27</v>
      </c>
      <c r="E132" s="7" t="s">
        <v>28</v>
      </c>
      <c r="G132" s="11" t="s">
        <v>240</v>
      </c>
      <c r="H132" s="12" t="s">
        <v>242</v>
      </c>
      <c r="I132" s="12">
        <v>30</v>
      </c>
      <c r="J132" s="13"/>
    </row>
    <row r="133" spans="2:10" x14ac:dyDescent="0.25">
      <c r="B133" s="8" t="s">
        <v>243</v>
      </c>
      <c r="C133" s="9" t="s">
        <v>244</v>
      </c>
      <c r="D133" s="9">
        <v>20</v>
      </c>
      <c r="E133" s="10"/>
      <c r="G133" s="2" t="s">
        <v>33</v>
      </c>
      <c r="H133" s="2"/>
      <c r="I133" s="2"/>
      <c r="J133" s="2">
        <f>SUM(,J131,J132)</f>
        <v>0</v>
      </c>
    </row>
    <row r="134" spans="2:10" x14ac:dyDescent="0.25">
      <c r="B134" s="11" t="s">
        <v>245</v>
      </c>
      <c r="C134" s="12" t="s">
        <v>246</v>
      </c>
      <c r="D134" s="12">
        <v>10</v>
      </c>
      <c r="E134" s="13"/>
      <c r="G134" s="40" t="s">
        <v>247</v>
      </c>
      <c r="H134" s="40"/>
      <c r="I134" s="40"/>
      <c r="J134" s="40"/>
    </row>
    <row r="135" spans="2:10" x14ac:dyDescent="0.25">
      <c r="B135" s="11" t="s">
        <v>245</v>
      </c>
      <c r="C135" s="12" t="s">
        <v>248</v>
      </c>
      <c r="D135" s="12">
        <v>30</v>
      </c>
      <c r="E135" s="13"/>
      <c r="G135" s="7" t="s">
        <v>25</v>
      </c>
      <c r="H135" s="7" t="s">
        <v>26</v>
      </c>
      <c r="I135" s="7" t="s">
        <v>27</v>
      </c>
      <c r="J135" s="7" t="s">
        <v>28</v>
      </c>
    </row>
    <row r="136" spans="2:10" x14ac:dyDescent="0.25">
      <c r="B136" s="11" t="s">
        <v>245</v>
      </c>
      <c r="C136" s="12" t="s">
        <v>249</v>
      </c>
      <c r="D136" s="12">
        <v>25</v>
      </c>
      <c r="E136" s="13"/>
      <c r="G136" s="8" t="s">
        <v>250</v>
      </c>
      <c r="H136" s="9" t="s">
        <v>251</v>
      </c>
      <c r="I136" s="9">
        <v>50</v>
      </c>
      <c r="J136" s="10"/>
    </row>
    <row r="137" spans="2:10" x14ac:dyDescent="0.25">
      <c r="B137" s="11" t="s">
        <v>252</v>
      </c>
      <c r="C137" s="12" t="s">
        <v>253</v>
      </c>
      <c r="D137" s="12">
        <v>10</v>
      </c>
      <c r="E137" s="13"/>
      <c r="G137" s="11" t="s">
        <v>250</v>
      </c>
      <c r="H137" s="12" t="s">
        <v>254</v>
      </c>
      <c r="I137" s="12">
        <v>15</v>
      </c>
      <c r="J137" s="13"/>
    </row>
    <row r="138" spans="2:10" x14ac:dyDescent="0.25">
      <c r="B138" s="11" t="s">
        <v>255</v>
      </c>
      <c r="C138" s="12" t="s">
        <v>256</v>
      </c>
      <c r="D138" s="12">
        <v>10</v>
      </c>
      <c r="E138" s="13"/>
      <c r="G138" s="11" t="s">
        <v>257</v>
      </c>
      <c r="H138" s="12" t="s">
        <v>258</v>
      </c>
      <c r="I138" s="12">
        <v>20</v>
      </c>
      <c r="J138" s="13"/>
    </row>
    <row r="139" spans="2:10" x14ac:dyDescent="0.25">
      <c r="B139" s="11" t="s">
        <v>259</v>
      </c>
      <c r="C139" s="12" t="s">
        <v>260</v>
      </c>
      <c r="D139" s="12">
        <v>110</v>
      </c>
      <c r="E139" s="13"/>
      <c r="G139" s="11" t="s">
        <v>261</v>
      </c>
      <c r="H139" s="12" t="s">
        <v>262</v>
      </c>
      <c r="I139" s="12">
        <v>25</v>
      </c>
      <c r="J139" s="13"/>
    </row>
    <row r="140" spans="2:10" x14ac:dyDescent="0.25">
      <c r="B140" s="11" t="s">
        <v>263</v>
      </c>
      <c r="C140" s="12" t="s">
        <v>264</v>
      </c>
      <c r="D140" s="12">
        <v>100</v>
      </c>
      <c r="E140" s="13"/>
      <c r="G140" s="11" t="s">
        <v>265</v>
      </c>
      <c r="H140" s="12" t="s">
        <v>266</v>
      </c>
      <c r="I140" s="12">
        <v>20</v>
      </c>
      <c r="J140" s="13"/>
    </row>
    <row r="141" spans="2:10" x14ac:dyDescent="0.25">
      <c r="B141" s="11" t="s">
        <v>263</v>
      </c>
      <c r="C141" s="12" t="s">
        <v>267</v>
      </c>
      <c r="D141" s="12">
        <v>40</v>
      </c>
      <c r="E141" s="13"/>
      <c r="G141" s="11" t="s">
        <v>268</v>
      </c>
      <c r="H141" s="12" t="s">
        <v>269</v>
      </c>
      <c r="I141" s="12">
        <v>12</v>
      </c>
      <c r="J141" s="13"/>
    </row>
    <row r="142" spans="2:10" x14ac:dyDescent="0.25">
      <c r="B142" s="11" t="s">
        <v>263</v>
      </c>
      <c r="C142" s="12" t="s">
        <v>270</v>
      </c>
      <c r="D142" s="12">
        <v>20</v>
      </c>
      <c r="E142" s="13"/>
      <c r="G142" s="11" t="s">
        <v>271</v>
      </c>
      <c r="H142" s="12" t="s">
        <v>272</v>
      </c>
      <c r="I142" s="12">
        <v>80</v>
      </c>
      <c r="J142" s="13"/>
    </row>
    <row r="143" spans="2:10" x14ac:dyDescent="0.25">
      <c r="B143" s="11" t="s">
        <v>263</v>
      </c>
      <c r="C143" s="12" t="s">
        <v>273</v>
      </c>
      <c r="D143" s="12">
        <v>130</v>
      </c>
      <c r="E143" s="13"/>
      <c r="G143" s="11" t="s">
        <v>274</v>
      </c>
      <c r="H143" s="12" t="s">
        <v>275</v>
      </c>
      <c r="I143" s="12">
        <v>20</v>
      </c>
      <c r="J143" s="13"/>
    </row>
    <row r="144" spans="2:10" x14ac:dyDescent="0.25">
      <c r="B144" s="11" t="s">
        <v>263</v>
      </c>
      <c r="C144" s="12" t="s">
        <v>276</v>
      </c>
      <c r="D144" s="12">
        <v>55</v>
      </c>
      <c r="E144" s="13"/>
      <c r="G144" s="2" t="s">
        <v>33</v>
      </c>
      <c r="H144" s="2"/>
      <c r="I144" s="2"/>
      <c r="J144" s="2">
        <f>SUM(,J136,J137,J138,J139,J140,J141,J142,J143)</f>
        <v>0</v>
      </c>
    </row>
    <row r="145" spans="2:10" x14ac:dyDescent="0.25">
      <c r="B145" s="11" t="s">
        <v>263</v>
      </c>
      <c r="C145" s="12" t="s">
        <v>277</v>
      </c>
      <c r="D145" s="12">
        <v>160</v>
      </c>
      <c r="E145" s="13"/>
      <c r="G145" s="40" t="s">
        <v>278</v>
      </c>
      <c r="H145" s="40"/>
      <c r="I145" s="40"/>
      <c r="J145" s="40"/>
    </row>
    <row r="146" spans="2:10" x14ac:dyDescent="0.25">
      <c r="B146" s="11" t="s">
        <v>279</v>
      </c>
      <c r="C146" s="12" t="s">
        <v>280</v>
      </c>
      <c r="D146" s="12">
        <v>10</v>
      </c>
      <c r="E146" s="13"/>
      <c r="G146" s="7" t="s">
        <v>25</v>
      </c>
      <c r="H146" s="7" t="s">
        <v>26</v>
      </c>
      <c r="I146" s="7" t="s">
        <v>27</v>
      </c>
      <c r="J146" s="7" t="s">
        <v>28</v>
      </c>
    </row>
    <row r="147" spans="2:10" x14ac:dyDescent="0.25">
      <c r="B147" s="11" t="s">
        <v>281</v>
      </c>
      <c r="C147" s="12" t="s">
        <v>282</v>
      </c>
      <c r="D147" s="12">
        <v>20</v>
      </c>
      <c r="E147" s="13"/>
      <c r="G147" s="8" t="s">
        <v>283</v>
      </c>
      <c r="H147" s="9" t="s">
        <v>284</v>
      </c>
      <c r="I147" s="9">
        <v>30</v>
      </c>
      <c r="J147" s="10"/>
    </row>
    <row r="148" spans="2:10" x14ac:dyDescent="0.25">
      <c r="B148" s="11" t="s">
        <v>281</v>
      </c>
      <c r="C148" s="12" t="s">
        <v>285</v>
      </c>
      <c r="D148" s="12">
        <v>50</v>
      </c>
      <c r="E148" s="13"/>
      <c r="G148" s="11" t="s">
        <v>286</v>
      </c>
      <c r="H148" s="12" t="s">
        <v>287</v>
      </c>
      <c r="I148" s="12">
        <v>20</v>
      </c>
      <c r="J148" s="13"/>
    </row>
    <row r="149" spans="2:10" x14ac:dyDescent="0.25">
      <c r="B149" s="11" t="s">
        <v>281</v>
      </c>
      <c r="C149" s="12" t="s">
        <v>288</v>
      </c>
      <c r="D149" s="12">
        <v>30</v>
      </c>
      <c r="E149" s="13"/>
      <c r="G149" s="11" t="s">
        <v>289</v>
      </c>
      <c r="H149" s="12" t="s">
        <v>290</v>
      </c>
      <c r="I149" s="12">
        <v>20</v>
      </c>
      <c r="J149" s="13"/>
    </row>
    <row r="150" spans="2:10" x14ac:dyDescent="0.25">
      <c r="B150" s="11" t="s">
        <v>124</v>
      </c>
      <c r="C150" s="12" t="s">
        <v>291</v>
      </c>
      <c r="D150" s="12">
        <v>30</v>
      </c>
      <c r="E150" s="13"/>
      <c r="G150" s="11" t="s">
        <v>292</v>
      </c>
      <c r="H150" s="12" t="s">
        <v>293</v>
      </c>
      <c r="I150" s="12">
        <v>20</v>
      </c>
      <c r="J150" s="13"/>
    </row>
    <row r="151" spans="2:10" x14ac:dyDescent="0.25">
      <c r="B151" s="11" t="s">
        <v>124</v>
      </c>
      <c r="C151" s="12" t="s">
        <v>294</v>
      </c>
      <c r="D151" s="12">
        <v>10</v>
      </c>
      <c r="E151" s="13"/>
      <c r="G151" s="11" t="s">
        <v>292</v>
      </c>
      <c r="H151" s="12" t="s">
        <v>295</v>
      </c>
      <c r="I151" s="12">
        <v>10</v>
      </c>
      <c r="J151" s="13"/>
    </row>
    <row r="152" spans="2:10" x14ac:dyDescent="0.25">
      <c r="B152" s="2" t="s">
        <v>33</v>
      </c>
      <c r="C152" s="2"/>
      <c r="D152" s="2"/>
      <c r="E152" s="2">
        <f>SUM(,E133,E134,E135,E136,E137,E138,E139,E140,E141,E142,E143,E144,E145,E146,E147,E148,E149,E150,E151)</f>
        <v>0</v>
      </c>
      <c r="G152" s="11" t="s">
        <v>292</v>
      </c>
      <c r="H152" s="12" t="s">
        <v>296</v>
      </c>
      <c r="I152" s="12">
        <v>10</v>
      </c>
      <c r="J152" s="13"/>
    </row>
    <row r="153" spans="2:10" x14ac:dyDescent="0.25">
      <c r="B153" s="40" t="s">
        <v>178</v>
      </c>
      <c r="C153" s="40"/>
      <c r="D153" s="40"/>
      <c r="E153" s="40"/>
      <c r="G153" s="11" t="s">
        <v>292</v>
      </c>
      <c r="H153" s="12" t="s">
        <v>297</v>
      </c>
      <c r="I153" s="12">
        <v>20</v>
      </c>
      <c r="J153" s="13"/>
    </row>
    <row r="154" spans="2:10" x14ac:dyDescent="0.25">
      <c r="B154" s="7" t="s">
        <v>25</v>
      </c>
      <c r="C154" s="7" t="s">
        <v>26</v>
      </c>
      <c r="D154" s="7" t="s">
        <v>27</v>
      </c>
      <c r="E154" s="7" t="s">
        <v>28</v>
      </c>
      <c r="G154" s="11" t="s">
        <v>298</v>
      </c>
      <c r="H154" s="12" t="s">
        <v>183</v>
      </c>
      <c r="I154" s="12">
        <v>50</v>
      </c>
      <c r="J154" s="13"/>
    </row>
    <row r="155" spans="2:10" x14ac:dyDescent="0.25">
      <c r="B155" s="8" t="s">
        <v>299</v>
      </c>
      <c r="C155" s="9" t="s">
        <v>219</v>
      </c>
      <c r="D155" s="9">
        <v>100</v>
      </c>
      <c r="E155" s="10"/>
      <c r="G155" s="11" t="s">
        <v>298</v>
      </c>
      <c r="H155" s="12" t="s">
        <v>300</v>
      </c>
      <c r="I155" s="12">
        <v>20</v>
      </c>
      <c r="J155" s="13"/>
    </row>
    <row r="156" spans="2:10" x14ac:dyDescent="0.25">
      <c r="B156" s="11" t="s">
        <v>299</v>
      </c>
      <c r="C156" s="12" t="s">
        <v>221</v>
      </c>
      <c r="D156" s="12">
        <v>100</v>
      </c>
      <c r="E156" s="13"/>
      <c r="G156" s="11" t="s">
        <v>298</v>
      </c>
      <c r="H156" s="12" t="s">
        <v>301</v>
      </c>
      <c r="I156" s="12">
        <v>15</v>
      </c>
      <c r="J156" s="13"/>
    </row>
    <row r="157" spans="2:10" x14ac:dyDescent="0.25">
      <c r="B157" s="11" t="s">
        <v>180</v>
      </c>
      <c r="C157" s="12" t="s">
        <v>170</v>
      </c>
      <c r="D157" s="12">
        <v>100</v>
      </c>
      <c r="E157" s="13"/>
      <c r="G157" s="11" t="s">
        <v>302</v>
      </c>
      <c r="H157" s="12" t="s">
        <v>303</v>
      </c>
      <c r="I157" s="12" t="s">
        <v>304</v>
      </c>
      <c r="J157" s="13"/>
    </row>
    <row r="158" spans="2:10" x14ac:dyDescent="0.25">
      <c r="B158" s="11" t="s">
        <v>180</v>
      </c>
      <c r="C158" s="12" t="s">
        <v>172</v>
      </c>
      <c r="D158" s="12">
        <v>100</v>
      </c>
      <c r="E158" s="13"/>
      <c r="G158" s="11" t="s">
        <v>305</v>
      </c>
      <c r="H158" s="12" t="s">
        <v>306</v>
      </c>
      <c r="I158" s="12" t="s">
        <v>307</v>
      </c>
      <c r="J158" s="13"/>
    </row>
    <row r="159" spans="2:10" x14ac:dyDescent="0.25">
      <c r="B159" s="11" t="s">
        <v>180</v>
      </c>
      <c r="C159" s="12" t="s">
        <v>222</v>
      </c>
      <c r="D159" s="12">
        <v>100</v>
      </c>
      <c r="E159" s="13"/>
      <c r="G159" s="11" t="s">
        <v>305</v>
      </c>
      <c r="H159" s="12" t="s">
        <v>308</v>
      </c>
      <c r="I159" s="12" t="s">
        <v>309</v>
      </c>
      <c r="J159" s="13"/>
    </row>
    <row r="162" spans="2:10" x14ac:dyDescent="0.25">
      <c r="B162" s="40" t="s">
        <v>278</v>
      </c>
      <c r="C162" s="40"/>
      <c r="D162" s="40"/>
      <c r="E162" s="40"/>
      <c r="G162" s="40" t="s">
        <v>310</v>
      </c>
      <c r="H162" s="40"/>
      <c r="I162" s="40"/>
      <c r="J162" s="40"/>
    </row>
    <row r="163" spans="2:10" x14ac:dyDescent="0.25">
      <c r="B163" s="7" t="s">
        <v>25</v>
      </c>
      <c r="C163" s="7" t="s">
        <v>26</v>
      </c>
      <c r="D163" s="7" t="s">
        <v>27</v>
      </c>
      <c r="E163" s="7" t="s">
        <v>28</v>
      </c>
      <c r="G163" s="7" t="s">
        <v>25</v>
      </c>
      <c r="H163" s="7" t="s">
        <v>26</v>
      </c>
      <c r="I163" s="7" t="s">
        <v>27</v>
      </c>
      <c r="J163" s="7" t="s">
        <v>28</v>
      </c>
    </row>
    <row r="164" spans="2:10" x14ac:dyDescent="0.25">
      <c r="B164" s="8" t="s">
        <v>311</v>
      </c>
      <c r="C164" s="9" t="s">
        <v>312</v>
      </c>
      <c r="D164" s="9">
        <v>25</v>
      </c>
      <c r="E164" s="10"/>
      <c r="G164" s="8" t="s">
        <v>313</v>
      </c>
      <c r="H164" s="9" t="s">
        <v>314</v>
      </c>
      <c r="I164" s="9">
        <v>20</v>
      </c>
      <c r="J164" s="10"/>
    </row>
    <row r="165" spans="2:10" x14ac:dyDescent="0.25">
      <c r="B165" s="11" t="s">
        <v>311</v>
      </c>
      <c r="C165" s="12" t="s">
        <v>315</v>
      </c>
      <c r="D165" s="12">
        <v>10</v>
      </c>
      <c r="E165" s="13"/>
      <c r="G165" s="11" t="s">
        <v>316</v>
      </c>
      <c r="H165" s="12" t="s">
        <v>317</v>
      </c>
      <c r="I165" s="12">
        <v>15</v>
      </c>
      <c r="J165" s="13"/>
    </row>
    <row r="166" spans="2:10" x14ac:dyDescent="0.25">
      <c r="B166" s="11" t="s">
        <v>318</v>
      </c>
      <c r="C166" s="12" t="s">
        <v>319</v>
      </c>
      <c r="D166" s="12">
        <v>25</v>
      </c>
      <c r="E166" s="13"/>
      <c r="G166" s="11" t="s">
        <v>320</v>
      </c>
      <c r="H166" s="12" t="s">
        <v>321</v>
      </c>
      <c r="I166" s="12">
        <v>10</v>
      </c>
      <c r="J166" s="13"/>
    </row>
    <row r="167" spans="2:10" x14ac:dyDescent="0.25">
      <c r="B167" s="11" t="s">
        <v>322</v>
      </c>
      <c r="C167" s="12" t="s">
        <v>323</v>
      </c>
      <c r="D167" s="12">
        <v>10</v>
      </c>
      <c r="E167" s="13"/>
      <c r="G167" s="11" t="s">
        <v>320</v>
      </c>
      <c r="H167" s="12" t="s">
        <v>324</v>
      </c>
      <c r="I167" s="12">
        <v>5</v>
      </c>
      <c r="J167" s="13"/>
    </row>
    <row r="168" spans="2:10" x14ac:dyDescent="0.25">
      <c r="B168" s="11" t="s">
        <v>322</v>
      </c>
      <c r="C168" s="12" t="s">
        <v>325</v>
      </c>
      <c r="D168" s="12">
        <v>30</v>
      </c>
      <c r="E168" s="13"/>
      <c r="G168" s="11" t="s">
        <v>320</v>
      </c>
      <c r="H168" s="12" t="s">
        <v>326</v>
      </c>
      <c r="I168" s="12">
        <v>15</v>
      </c>
      <c r="J168" s="13"/>
    </row>
    <row r="169" spans="2:10" x14ac:dyDescent="0.25">
      <c r="B169" s="11" t="s">
        <v>322</v>
      </c>
      <c r="C169" s="12" t="s">
        <v>327</v>
      </c>
      <c r="D169" s="12">
        <v>30</v>
      </c>
      <c r="E169" s="13"/>
      <c r="G169" s="11" t="s">
        <v>320</v>
      </c>
      <c r="H169" s="12" t="s">
        <v>328</v>
      </c>
      <c r="I169" s="12">
        <v>10</v>
      </c>
      <c r="J169" s="13"/>
    </row>
    <row r="170" spans="2:10" x14ac:dyDescent="0.25">
      <c r="B170" s="11" t="s">
        <v>322</v>
      </c>
      <c r="C170" s="12" t="s">
        <v>329</v>
      </c>
      <c r="D170" s="12">
        <v>15</v>
      </c>
      <c r="E170" s="13"/>
      <c r="G170" s="11" t="s">
        <v>320</v>
      </c>
      <c r="H170" s="12" t="s">
        <v>330</v>
      </c>
      <c r="I170" s="12">
        <v>20</v>
      </c>
      <c r="J170" s="13"/>
    </row>
    <row r="171" spans="2:10" ht="14.25" customHeight="1" x14ac:dyDescent="0.25">
      <c r="B171" s="11" t="s">
        <v>322</v>
      </c>
      <c r="C171" s="12" t="s">
        <v>331</v>
      </c>
      <c r="D171" s="12">
        <v>10</v>
      </c>
      <c r="E171" s="13"/>
      <c r="G171" s="11" t="s">
        <v>320</v>
      </c>
      <c r="H171" s="12" t="s">
        <v>332</v>
      </c>
      <c r="I171" s="12">
        <v>20</v>
      </c>
      <c r="J171" s="13"/>
    </row>
    <row r="172" spans="2:10" x14ac:dyDescent="0.25">
      <c r="B172" s="11" t="s">
        <v>322</v>
      </c>
      <c r="C172" s="12" t="s">
        <v>333</v>
      </c>
      <c r="D172" s="12">
        <v>10</v>
      </c>
      <c r="E172" s="13"/>
      <c r="G172" s="11" t="s">
        <v>334</v>
      </c>
      <c r="H172" s="12" t="s">
        <v>335</v>
      </c>
      <c r="I172" s="12">
        <v>10</v>
      </c>
      <c r="J172" s="13"/>
    </row>
    <row r="173" spans="2:10" x14ac:dyDescent="0.25">
      <c r="B173" s="11" t="s">
        <v>322</v>
      </c>
      <c r="C173" s="12" t="s">
        <v>336</v>
      </c>
      <c r="D173" s="12">
        <v>100</v>
      </c>
      <c r="E173" s="13"/>
      <c r="G173" s="11" t="s">
        <v>337</v>
      </c>
      <c r="H173" s="12" t="s">
        <v>338</v>
      </c>
      <c r="I173" s="12">
        <v>15</v>
      </c>
      <c r="J173" s="13"/>
    </row>
    <row r="174" spans="2:10" x14ac:dyDescent="0.25">
      <c r="B174" s="11" t="s">
        <v>339</v>
      </c>
      <c r="C174" s="12" t="s">
        <v>340</v>
      </c>
      <c r="D174" s="12">
        <v>20</v>
      </c>
      <c r="E174" s="13"/>
      <c r="G174" s="11" t="s">
        <v>271</v>
      </c>
      <c r="H174" s="12" t="s">
        <v>272</v>
      </c>
      <c r="I174" s="12">
        <v>50</v>
      </c>
      <c r="J174" s="13"/>
    </row>
    <row r="175" spans="2:10" x14ac:dyDescent="0.25">
      <c r="B175" s="11" t="s">
        <v>339</v>
      </c>
      <c r="C175" s="12" t="s">
        <v>341</v>
      </c>
      <c r="D175" s="12" t="s">
        <v>342</v>
      </c>
      <c r="E175" s="13"/>
      <c r="G175" s="2" t="s">
        <v>33</v>
      </c>
      <c r="H175" s="2"/>
      <c r="I175" s="2"/>
      <c r="J175" s="2">
        <f>SUM(,E228,E229,E230,E231,J164,J165,J166,J167,J168,J169,J170,J171,J172,J173,J174)</f>
        <v>0</v>
      </c>
    </row>
    <row r="176" spans="2:10" x14ac:dyDescent="0.25">
      <c r="B176" s="11" t="s">
        <v>339</v>
      </c>
      <c r="C176" s="12" t="s">
        <v>343</v>
      </c>
      <c r="D176" s="12" t="s">
        <v>344</v>
      </c>
      <c r="E176" s="13"/>
      <c r="G176" s="40" t="s">
        <v>345</v>
      </c>
      <c r="H176" s="40"/>
      <c r="I176" s="40"/>
      <c r="J176" s="40"/>
    </row>
    <row r="177" spans="2:10" x14ac:dyDescent="0.25">
      <c r="B177" s="11" t="s">
        <v>339</v>
      </c>
      <c r="C177" s="12" t="s">
        <v>346</v>
      </c>
      <c r="D177" s="12" t="s">
        <v>347</v>
      </c>
      <c r="E177" s="13"/>
      <c r="G177" s="7" t="s">
        <v>25</v>
      </c>
      <c r="H177" s="7" t="s">
        <v>26</v>
      </c>
      <c r="I177" s="7" t="s">
        <v>27</v>
      </c>
      <c r="J177" s="7" t="s">
        <v>28</v>
      </c>
    </row>
    <row r="178" spans="2:10" x14ac:dyDescent="0.25">
      <c r="B178" s="11" t="s">
        <v>339</v>
      </c>
      <c r="C178" s="12" t="s">
        <v>348</v>
      </c>
      <c r="D178" s="12" t="s">
        <v>349</v>
      </c>
      <c r="E178" s="13"/>
      <c r="G178" s="8" t="s">
        <v>339</v>
      </c>
      <c r="H178" s="9" t="s">
        <v>350</v>
      </c>
      <c r="I178" s="9" t="s">
        <v>351</v>
      </c>
      <c r="J178" s="10"/>
    </row>
    <row r="179" spans="2:10" x14ac:dyDescent="0.25">
      <c r="B179" s="11" t="s">
        <v>339</v>
      </c>
      <c r="C179" s="12" t="s">
        <v>352</v>
      </c>
      <c r="D179" s="12" t="s">
        <v>353</v>
      </c>
      <c r="E179" s="13"/>
      <c r="G179" s="11" t="s">
        <v>339</v>
      </c>
      <c r="H179" s="12" t="s">
        <v>354</v>
      </c>
      <c r="I179" s="12" t="s">
        <v>355</v>
      </c>
      <c r="J179" s="13"/>
    </row>
    <row r="180" spans="2:10" x14ac:dyDescent="0.25">
      <c r="B180" s="11" t="s">
        <v>339</v>
      </c>
      <c r="C180" s="12" t="s">
        <v>356</v>
      </c>
      <c r="D180" s="12" t="s">
        <v>357</v>
      </c>
      <c r="E180" s="13"/>
      <c r="G180" s="11" t="s">
        <v>358</v>
      </c>
      <c r="H180" s="12" t="s">
        <v>359</v>
      </c>
      <c r="I180" s="12" t="s">
        <v>360</v>
      </c>
      <c r="J180" s="13"/>
    </row>
    <row r="181" spans="2:10" x14ac:dyDescent="0.25">
      <c r="B181" s="11" t="s">
        <v>339</v>
      </c>
      <c r="C181" s="12" t="s">
        <v>361</v>
      </c>
      <c r="D181" s="12" t="s">
        <v>362</v>
      </c>
      <c r="E181" s="13"/>
      <c r="G181" s="11" t="s">
        <v>363</v>
      </c>
      <c r="H181" s="12" t="s">
        <v>364</v>
      </c>
      <c r="I181" s="12">
        <v>50</v>
      </c>
      <c r="J181" s="13"/>
    </row>
    <row r="182" spans="2:10" x14ac:dyDescent="0.25">
      <c r="B182" s="11" t="s">
        <v>365</v>
      </c>
      <c r="C182" s="12" t="s">
        <v>366</v>
      </c>
      <c r="D182" s="12">
        <v>10</v>
      </c>
      <c r="E182" s="13"/>
      <c r="G182" s="11" t="s">
        <v>337</v>
      </c>
      <c r="H182" s="12" t="s">
        <v>367</v>
      </c>
      <c r="I182" s="12">
        <v>50</v>
      </c>
      <c r="J182" s="13"/>
    </row>
    <row r="183" spans="2:10" x14ac:dyDescent="0.25">
      <c r="B183" s="11" t="s">
        <v>313</v>
      </c>
      <c r="C183" s="12" t="s">
        <v>368</v>
      </c>
      <c r="D183" s="12">
        <v>30</v>
      </c>
      <c r="E183" s="13"/>
      <c r="G183" s="11" t="s">
        <v>337</v>
      </c>
      <c r="H183" s="12" t="s">
        <v>369</v>
      </c>
      <c r="I183" s="12">
        <v>50</v>
      </c>
      <c r="J183" s="13"/>
    </row>
    <row r="184" spans="2:10" x14ac:dyDescent="0.25">
      <c r="B184" s="11" t="s">
        <v>370</v>
      </c>
      <c r="C184" s="12" t="s">
        <v>371</v>
      </c>
      <c r="D184" s="12">
        <v>20</v>
      </c>
      <c r="E184" s="13"/>
      <c r="G184" s="11" t="s">
        <v>271</v>
      </c>
      <c r="H184" s="12" t="s">
        <v>272</v>
      </c>
      <c r="I184" s="12">
        <v>100</v>
      </c>
      <c r="J184" s="13"/>
    </row>
    <row r="185" spans="2:10" x14ac:dyDescent="0.25">
      <c r="B185" s="11" t="s">
        <v>370</v>
      </c>
      <c r="C185" s="12" t="s">
        <v>372</v>
      </c>
      <c r="D185" s="12">
        <v>50</v>
      </c>
      <c r="E185" s="13"/>
      <c r="G185" s="11" t="s">
        <v>373</v>
      </c>
      <c r="H185" s="12" t="s">
        <v>374</v>
      </c>
      <c r="I185" s="12" t="s">
        <v>360</v>
      </c>
      <c r="J185" s="13"/>
    </row>
    <row r="186" spans="2:10" x14ac:dyDescent="0.25">
      <c r="B186" s="11" t="s">
        <v>370</v>
      </c>
      <c r="C186" s="12" t="s">
        <v>375</v>
      </c>
      <c r="D186" s="12">
        <v>15</v>
      </c>
      <c r="E186" s="13"/>
      <c r="G186" s="2" t="s">
        <v>33</v>
      </c>
      <c r="H186" s="2"/>
      <c r="I186" s="2"/>
      <c r="J186" s="2">
        <f>SUM(,J178,J179,J180,J181,J182,J183,J184,J185)</f>
        <v>0</v>
      </c>
    </row>
    <row r="187" spans="2:10" x14ac:dyDescent="0.25">
      <c r="B187" s="11" t="s">
        <v>370</v>
      </c>
      <c r="C187" s="12" t="s">
        <v>376</v>
      </c>
      <c r="D187" s="12">
        <v>10</v>
      </c>
      <c r="E187" s="13"/>
      <c r="G187" s="40" t="s">
        <v>377</v>
      </c>
      <c r="H187" s="40"/>
      <c r="I187" s="40"/>
      <c r="J187" s="40"/>
    </row>
    <row r="188" spans="2:10" x14ac:dyDescent="0.25">
      <c r="B188" s="11" t="s">
        <v>370</v>
      </c>
      <c r="C188" s="12" t="s">
        <v>378</v>
      </c>
      <c r="D188" s="12">
        <v>20</v>
      </c>
      <c r="E188" s="13"/>
      <c r="G188" s="7" t="s">
        <v>25</v>
      </c>
      <c r="H188" s="7" t="s">
        <v>26</v>
      </c>
      <c r="I188" s="7" t="s">
        <v>27</v>
      </c>
      <c r="J188" s="7" t="s">
        <v>28</v>
      </c>
    </row>
    <row r="189" spans="2:10" x14ac:dyDescent="0.25">
      <c r="B189" s="11" t="s">
        <v>320</v>
      </c>
      <c r="C189" s="12" t="s">
        <v>183</v>
      </c>
      <c r="D189" s="12">
        <v>100</v>
      </c>
      <c r="E189" s="13"/>
      <c r="G189" s="8" t="s">
        <v>379</v>
      </c>
      <c r="H189" s="9" t="s">
        <v>380</v>
      </c>
      <c r="I189" s="9" t="s">
        <v>351</v>
      </c>
      <c r="J189" s="10"/>
    </row>
    <row r="190" spans="2:10" x14ac:dyDescent="0.25">
      <c r="B190" s="11" t="s">
        <v>320</v>
      </c>
      <c r="C190" s="12" t="s">
        <v>381</v>
      </c>
      <c r="D190" s="12">
        <v>20</v>
      </c>
      <c r="E190" s="13"/>
      <c r="G190" s="11" t="s">
        <v>382</v>
      </c>
      <c r="H190" s="12" t="s">
        <v>383</v>
      </c>
      <c r="I190" s="12" t="s">
        <v>384</v>
      </c>
      <c r="J190" s="13"/>
    </row>
    <row r="191" spans="2:10" x14ac:dyDescent="0.25">
      <c r="B191" s="11" t="s">
        <v>320</v>
      </c>
      <c r="C191" s="12" t="s">
        <v>385</v>
      </c>
      <c r="D191" s="12">
        <v>20</v>
      </c>
      <c r="E191" s="13"/>
      <c r="G191" s="11" t="s">
        <v>382</v>
      </c>
      <c r="H191" s="12" t="s">
        <v>386</v>
      </c>
      <c r="I191" s="12" t="s">
        <v>355</v>
      </c>
      <c r="J191" s="13"/>
    </row>
    <row r="192" spans="2:10" x14ac:dyDescent="0.25">
      <c r="B192" s="11" t="s">
        <v>320</v>
      </c>
      <c r="C192" s="12" t="s">
        <v>387</v>
      </c>
      <c r="D192" s="12">
        <v>15</v>
      </c>
      <c r="E192" s="13"/>
      <c r="G192" s="11" t="s">
        <v>382</v>
      </c>
      <c r="H192" s="12" t="s">
        <v>388</v>
      </c>
      <c r="I192" s="12" t="s">
        <v>351</v>
      </c>
      <c r="J192" s="13"/>
    </row>
    <row r="193" spans="2:10" x14ac:dyDescent="0.25">
      <c r="B193" s="11" t="s">
        <v>320</v>
      </c>
      <c r="C193" s="12" t="s">
        <v>389</v>
      </c>
      <c r="D193" s="12">
        <v>25</v>
      </c>
      <c r="E193" s="13"/>
      <c r="G193" s="11" t="s">
        <v>382</v>
      </c>
      <c r="H193" s="12" t="s">
        <v>390</v>
      </c>
      <c r="I193" s="12" t="s">
        <v>391</v>
      </c>
      <c r="J193" s="13"/>
    </row>
    <row r="194" spans="2:10" x14ac:dyDescent="0.25">
      <c r="B194" s="11" t="s">
        <v>320</v>
      </c>
      <c r="C194" s="12" t="s">
        <v>392</v>
      </c>
      <c r="D194" s="12">
        <v>10</v>
      </c>
      <c r="E194" s="13"/>
      <c r="G194" s="2" t="s">
        <v>33</v>
      </c>
      <c r="H194" s="2"/>
      <c r="I194" s="2"/>
      <c r="J194" s="2">
        <f>SUM(,J189,J190,J191,J192,J193)</f>
        <v>0</v>
      </c>
    </row>
    <row r="195" spans="2:10" x14ac:dyDescent="0.25">
      <c r="B195" s="11" t="s">
        <v>320</v>
      </c>
      <c r="C195" s="12" t="s">
        <v>328</v>
      </c>
      <c r="D195" s="12">
        <v>20</v>
      </c>
      <c r="E195" s="13"/>
      <c r="G195" s="40" t="s">
        <v>393</v>
      </c>
      <c r="H195" s="40"/>
      <c r="I195" s="40"/>
      <c r="J195" s="40"/>
    </row>
    <row r="196" spans="2:10" x14ac:dyDescent="0.25">
      <c r="B196" s="11" t="s">
        <v>320</v>
      </c>
      <c r="C196" s="12" t="s">
        <v>394</v>
      </c>
      <c r="D196" s="12">
        <v>20</v>
      </c>
      <c r="E196" s="13"/>
      <c r="G196" s="7" t="s">
        <v>25</v>
      </c>
      <c r="H196" s="7" t="s">
        <v>26</v>
      </c>
      <c r="I196" s="7" t="s">
        <v>27</v>
      </c>
      <c r="J196" s="7" t="s">
        <v>28</v>
      </c>
    </row>
    <row r="197" spans="2:10" x14ac:dyDescent="0.25">
      <c r="B197" s="11" t="s">
        <v>320</v>
      </c>
      <c r="C197" s="12" t="s">
        <v>395</v>
      </c>
      <c r="D197" s="12">
        <v>20</v>
      </c>
      <c r="E197" s="13"/>
      <c r="G197" s="8" t="s">
        <v>396</v>
      </c>
      <c r="H197" s="9" t="s">
        <v>397</v>
      </c>
      <c r="I197" s="9">
        <v>10</v>
      </c>
      <c r="J197" s="10"/>
    </row>
    <row r="198" spans="2:10" x14ac:dyDescent="0.25">
      <c r="B198" s="11" t="s">
        <v>320</v>
      </c>
      <c r="C198" s="12" t="s">
        <v>398</v>
      </c>
      <c r="D198" s="12">
        <v>20</v>
      </c>
      <c r="E198" s="13"/>
      <c r="G198" s="11" t="s">
        <v>396</v>
      </c>
      <c r="H198" s="12" t="s">
        <v>399</v>
      </c>
      <c r="I198" s="12">
        <v>10</v>
      </c>
      <c r="J198" s="13"/>
    </row>
    <row r="199" spans="2:10" x14ac:dyDescent="0.25">
      <c r="B199" s="11" t="s">
        <v>320</v>
      </c>
      <c r="C199" s="12" t="s">
        <v>330</v>
      </c>
      <c r="D199" s="12">
        <v>20</v>
      </c>
      <c r="E199" s="13"/>
      <c r="G199" s="11" t="s">
        <v>400</v>
      </c>
      <c r="H199" s="12" t="s">
        <v>401</v>
      </c>
      <c r="I199" s="12">
        <v>50</v>
      </c>
      <c r="J199" s="13"/>
    </row>
    <row r="200" spans="2:10" x14ac:dyDescent="0.25">
      <c r="B200" s="11" t="s">
        <v>320</v>
      </c>
      <c r="C200" s="12" t="s">
        <v>402</v>
      </c>
      <c r="D200" s="12">
        <v>10</v>
      </c>
      <c r="E200" s="13"/>
      <c r="G200" s="11" t="s">
        <v>403</v>
      </c>
      <c r="H200" s="12" t="s">
        <v>404</v>
      </c>
      <c r="I200" s="12">
        <v>15</v>
      </c>
      <c r="J200" s="13"/>
    </row>
    <row r="201" spans="2:10" x14ac:dyDescent="0.25">
      <c r="B201" s="11" t="s">
        <v>320</v>
      </c>
      <c r="C201" s="12" t="s">
        <v>405</v>
      </c>
      <c r="D201" s="12">
        <v>30</v>
      </c>
      <c r="E201" s="13"/>
      <c r="G201" s="11" t="s">
        <v>403</v>
      </c>
      <c r="H201" s="12" t="s">
        <v>406</v>
      </c>
      <c r="I201" s="12">
        <v>20</v>
      </c>
      <c r="J201" s="13"/>
    </row>
    <row r="202" spans="2:10" x14ac:dyDescent="0.25">
      <c r="B202" s="11" t="s">
        <v>320</v>
      </c>
      <c r="C202" s="12" t="s">
        <v>407</v>
      </c>
      <c r="D202" s="12">
        <v>40</v>
      </c>
      <c r="E202" s="13"/>
      <c r="G202" s="2" t="s">
        <v>33</v>
      </c>
      <c r="H202" s="2"/>
      <c r="I202" s="2"/>
      <c r="J202" s="2">
        <f>SUM(,J197,J198,J199,J200,J201)</f>
        <v>0</v>
      </c>
    </row>
    <row r="203" spans="2:10" x14ac:dyDescent="0.25">
      <c r="B203" s="11" t="s">
        <v>320</v>
      </c>
      <c r="C203" s="12" t="s">
        <v>332</v>
      </c>
      <c r="D203" s="12">
        <v>50</v>
      </c>
      <c r="E203" s="13"/>
      <c r="G203" s="40" t="s">
        <v>408</v>
      </c>
      <c r="H203" s="40"/>
      <c r="I203" s="40"/>
      <c r="J203" s="40"/>
    </row>
    <row r="204" spans="2:10" x14ac:dyDescent="0.25">
      <c r="B204" s="11" t="s">
        <v>320</v>
      </c>
      <c r="C204" s="12" t="s">
        <v>409</v>
      </c>
      <c r="D204" s="12">
        <v>20</v>
      </c>
      <c r="E204" s="13"/>
      <c r="G204" s="7" t="s">
        <v>25</v>
      </c>
      <c r="H204" s="7" t="s">
        <v>26</v>
      </c>
      <c r="I204" s="7" t="s">
        <v>27</v>
      </c>
      <c r="J204" s="7" t="s">
        <v>28</v>
      </c>
    </row>
    <row r="205" spans="2:10" x14ac:dyDescent="0.25">
      <c r="B205" s="11" t="s">
        <v>320</v>
      </c>
      <c r="C205" s="12" t="s">
        <v>410</v>
      </c>
      <c r="D205" s="12">
        <v>20</v>
      </c>
      <c r="E205" s="13"/>
      <c r="G205" s="8" t="s">
        <v>411</v>
      </c>
      <c r="H205" s="9" t="s">
        <v>412</v>
      </c>
      <c r="I205" s="9">
        <v>50</v>
      </c>
      <c r="J205" s="10"/>
    </row>
    <row r="206" spans="2:10" ht="15" customHeight="1" x14ac:dyDescent="0.25">
      <c r="B206" s="11" t="s">
        <v>320</v>
      </c>
      <c r="C206" s="12" t="s">
        <v>413</v>
      </c>
      <c r="D206" s="12">
        <v>20</v>
      </c>
      <c r="E206" s="13"/>
      <c r="G206" s="11" t="s">
        <v>396</v>
      </c>
      <c r="H206" s="12" t="s">
        <v>414</v>
      </c>
      <c r="I206" s="12">
        <v>50</v>
      </c>
      <c r="J206" s="13"/>
    </row>
    <row r="207" spans="2:10" ht="15" customHeight="1" x14ac:dyDescent="0.25">
      <c r="B207" s="11" t="s">
        <v>320</v>
      </c>
      <c r="C207" s="12" t="s">
        <v>415</v>
      </c>
      <c r="D207" s="12">
        <v>20</v>
      </c>
      <c r="E207" s="13"/>
      <c r="G207" s="11" t="s">
        <v>396</v>
      </c>
      <c r="H207" s="12" t="s">
        <v>416</v>
      </c>
      <c r="I207" s="12">
        <v>50</v>
      </c>
      <c r="J207" s="13"/>
    </row>
    <row r="208" spans="2:10" ht="15" customHeight="1" x14ac:dyDescent="0.25">
      <c r="B208" s="11" t="s">
        <v>334</v>
      </c>
      <c r="C208" s="12" t="s">
        <v>417</v>
      </c>
      <c r="D208" s="12">
        <v>100</v>
      </c>
      <c r="E208" s="13"/>
      <c r="G208" s="11" t="s">
        <v>396</v>
      </c>
      <c r="H208" s="12" t="s">
        <v>418</v>
      </c>
      <c r="I208" s="12">
        <v>30</v>
      </c>
      <c r="J208" s="13"/>
    </row>
    <row r="209" spans="2:10" ht="15" customHeight="1" x14ac:dyDescent="0.25">
      <c r="B209" s="11" t="s">
        <v>334</v>
      </c>
      <c r="C209" s="12" t="s">
        <v>419</v>
      </c>
      <c r="D209" s="12">
        <v>100</v>
      </c>
      <c r="E209" s="13"/>
      <c r="G209" s="11" t="s">
        <v>396</v>
      </c>
      <c r="H209" s="12" t="s">
        <v>420</v>
      </c>
      <c r="I209" s="12">
        <v>50</v>
      </c>
      <c r="J209" s="13"/>
    </row>
    <row r="210" spans="2:10" ht="15" customHeight="1" x14ac:dyDescent="0.25">
      <c r="B210" s="11" t="s">
        <v>337</v>
      </c>
      <c r="C210" s="12" t="s">
        <v>338</v>
      </c>
      <c r="D210" s="12">
        <v>30</v>
      </c>
      <c r="E210" s="13"/>
      <c r="G210" s="11" t="s">
        <v>396</v>
      </c>
      <c r="H210" s="12" t="s">
        <v>421</v>
      </c>
      <c r="I210" s="12">
        <v>35</v>
      </c>
      <c r="J210" s="13"/>
    </row>
    <row r="211" spans="2:10" ht="15" customHeight="1" x14ac:dyDescent="0.25">
      <c r="B211" s="11" t="s">
        <v>337</v>
      </c>
      <c r="C211" s="12" t="s">
        <v>364</v>
      </c>
      <c r="D211" s="12">
        <v>30</v>
      </c>
      <c r="E211" s="13"/>
      <c r="G211" s="11" t="s">
        <v>396</v>
      </c>
      <c r="H211" s="12" t="s">
        <v>422</v>
      </c>
      <c r="I211" s="12">
        <v>25</v>
      </c>
      <c r="J211" s="13"/>
    </row>
    <row r="212" spans="2:10" ht="15" customHeight="1" x14ac:dyDescent="0.25">
      <c r="B212" s="11" t="s">
        <v>337</v>
      </c>
      <c r="C212" s="12" t="s">
        <v>423</v>
      </c>
      <c r="D212" s="12">
        <v>30</v>
      </c>
      <c r="E212" s="13"/>
      <c r="G212" s="2" t="s">
        <v>33</v>
      </c>
      <c r="H212" s="2"/>
      <c r="I212" s="2"/>
      <c r="J212" s="2">
        <f>SUM(,J205,J206,J207,J208,J209,J210,J211)</f>
        <v>0</v>
      </c>
    </row>
    <row r="213" spans="2:10" ht="15" customHeight="1" x14ac:dyDescent="0.25">
      <c r="B213" s="11" t="s">
        <v>424</v>
      </c>
      <c r="C213" s="12" t="s">
        <v>425</v>
      </c>
      <c r="D213" s="12" t="s">
        <v>426</v>
      </c>
      <c r="E213" s="13"/>
      <c r="G213" s="40" t="s">
        <v>427</v>
      </c>
      <c r="H213" s="40"/>
      <c r="I213" s="40"/>
      <c r="J213" s="40"/>
    </row>
    <row r="214" spans="2:10" ht="15" customHeight="1" x14ac:dyDescent="0.25">
      <c r="B214" s="11" t="s">
        <v>424</v>
      </c>
      <c r="C214" s="12" t="s">
        <v>428</v>
      </c>
      <c r="D214" s="12" t="s">
        <v>353</v>
      </c>
      <c r="E214" s="13"/>
      <c r="G214" s="7" t="s">
        <v>25</v>
      </c>
      <c r="H214" s="7" t="s">
        <v>26</v>
      </c>
      <c r="I214" s="7" t="s">
        <v>27</v>
      </c>
      <c r="J214" s="7" t="s">
        <v>28</v>
      </c>
    </row>
    <row r="215" spans="2:10" ht="15" customHeight="1" x14ac:dyDescent="0.25">
      <c r="B215" s="11" t="s">
        <v>424</v>
      </c>
      <c r="C215" s="12" t="s">
        <v>429</v>
      </c>
      <c r="D215" s="12" t="s">
        <v>426</v>
      </c>
      <c r="E215" s="13"/>
      <c r="G215" s="8" t="s">
        <v>430</v>
      </c>
      <c r="H215" s="9" t="s">
        <v>431</v>
      </c>
      <c r="I215" s="9">
        <v>30</v>
      </c>
      <c r="J215" s="10"/>
    </row>
    <row r="216" spans="2:10" ht="15" customHeight="1" x14ac:dyDescent="0.25">
      <c r="B216" s="11" t="s">
        <v>424</v>
      </c>
      <c r="C216" s="12" t="s">
        <v>432</v>
      </c>
      <c r="D216" s="12" t="s">
        <v>426</v>
      </c>
      <c r="E216" s="13"/>
      <c r="G216" s="2" t="s">
        <v>33</v>
      </c>
      <c r="H216" s="2"/>
      <c r="I216" s="2"/>
      <c r="J216" s="2">
        <f>SUM(,J215)</f>
        <v>0</v>
      </c>
    </row>
    <row r="217" spans="2:10" ht="15" customHeight="1" x14ac:dyDescent="0.25">
      <c r="B217" s="11" t="s">
        <v>271</v>
      </c>
      <c r="C217" s="12" t="s">
        <v>272</v>
      </c>
      <c r="D217" s="12">
        <v>70</v>
      </c>
      <c r="E217" s="13"/>
      <c r="G217" s="40" t="s">
        <v>433</v>
      </c>
      <c r="H217" s="40"/>
      <c r="I217" s="40"/>
      <c r="J217" s="40"/>
    </row>
    <row r="218" spans="2:10" ht="15" customHeight="1" x14ac:dyDescent="0.25">
      <c r="B218" s="11" t="s">
        <v>373</v>
      </c>
      <c r="C218" s="12" t="s">
        <v>434</v>
      </c>
      <c r="D218" s="12">
        <v>40</v>
      </c>
      <c r="E218" s="13"/>
      <c r="G218" s="7" t="s">
        <v>25</v>
      </c>
      <c r="H218" s="7" t="s">
        <v>26</v>
      </c>
      <c r="I218" s="7" t="s">
        <v>27</v>
      </c>
      <c r="J218" s="7" t="s">
        <v>28</v>
      </c>
    </row>
    <row r="219" spans="2:10" ht="15" customHeight="1" x14ac:dyDescent="0.25">
      <c r="B219" s="11" t="s">
        <v>373</v>
      </c>
      <c r="C219" s="12" t="s">
        <v>435</v>
      </c>
      <c r="D219" s="12">
        <v>15</v>
      </c>
      <c r="E219" s="13"/>
      <c r="G219" s="8" t="s">
        <v>436</v>
      </c>
      <c r="H219" s="9"/>
      <c r="I219" s="9">
        <v>80</v>
      </c>
      <c r="J219" s="10"/>
    </row>
    <row r="220" spans="2:10" ht="15" customHeight="1" x14ac:dyDescent="0.25">
      <c r="B220" s="11" t="s">
        <v>437</v>
      </c>
      <c r="C220" s="12" t="s">
        <v>438</v>
      </c>
      <c r="D220" s="12">
        <v>20</v>
      </c>
      <c r="E220" s="13"/>
      <c r="G220" s="11" t="s">
        <v>439</v>
      </c>
      <c r="H220" s="12"/>
      <c r="I220" s="12">
        <v>50</v>
      </c>
      <c r="J220" s="13"/>
    </row>
    <row r="221" spans="2:10" ht="15" customHeight="1" x14ac:dyDescent="0.25">
      <c r="B221" s="11" t="s">
        <v>440</v>
      </c>
      <c r="C221" s="12" t="s">
        <v>441</v>
      </c>
      <c r="D221" s="12">
        <v>20</v>
      </c>
      <c r="E221" s="13"/>
      <c r="G221" s="11" t="s">
        <v>442</v>
      </c>
      <c r="H221" s="12" t="s">
        <v>443</v>
      </c>
      <c r="I221" s="12">
        <v>50</v>
      </c>
      <c r="J221" s="13"/>
    </row>
    <row r="222" spans="2:10" ht="15" customHeight="1" x14ac:dyDescent="0.25">
      <c r="B222" s="11" t="s">
        <v>444</v>
      </c>
      <c r="C222" s="12" t="s">
        <v>445</v>
      </c>
      <c r="D222" s="12">
        <v>20</v>
      </c>
      <c r="E222" s="13"/>
      <c r="G222" s="2" t="s">
        <v>33</v>
      </c>
      <c r="H222" s="2"/>
      <c r="I222" s="2"/>
      <c r="J222" s="2">
        <f>SUM(,J219,J220,J221)</f>
        <v>0</v>
      </c>
    </row>
    <row r="223" spans="2:10" ht="15" customHeight="1" x14ac:dyDescent="0.25">
      <c r="B223" s="11" t="s">
        <v>444</v>
      </c>
      <c r="C223" s="12" t="s">
        <v>446</v>
      </c>
      <c r="D223" s="12">
        <v>10</v>
      </c>
      <c r="E223" s="13"/>
      <c r="G223" s="40" t="s">
        <v>447</v>
      </c>
      <c r="H223" s="40"/>
      <c r="I223" s="40"/>
      <c r="J223" s="40"/>
    </row>
    <row r="224" spans="2:10" ht="15" customHeight="1" x14ac:dyDescent="0.25">
      <c r="B224" s="11" t="s">
        <v>448</v>
      </c>
      <c r="C224" s="12" t="s">
        <v>449</v>
      </c>
      <c r="D224" s="12">
        <v>40</v>
      </c>
      <c r="E224" s="13"/>
      <c r="G224" s="7" t="s">
        <v>25</v>
      </c>
      <c r="H224" s="7" t="s">
        <v>26</v>
      </c>
      <c r="I224" s="7" t="s">
        <v>27</v>
      </c>
      <c r="J224" s="7" t="s">
        <v>28</v>
      </c>
    </row>
    <row r="225" spans="2:10" ht="15" customHeight="1" x14ac:dyDescent="0.25">
      <c r="B225" s="2" t="s">
        <v>33</v>
      </c>
      <c r="C225" s="2"/>
      <c r="D225" s="2"/>
      <c r="E225" s="2">
        <f>SUM(,J147,J148,J149,J150,J151,J152,J153,J154,J155,J156,J157,J158,J159,E164,E165,E166,E167,E168,E169,E170,E171,E172,E173,E174,E175,E176,E177,E178,E179,E180,E181,E182,E183,E184,E185,E186,E187,E188,E189,E190,E191,E192,E193,E194,E195,E196,E197,E198,E199,E200,E201,E202,E203,E204,E205,E206,E207,E208,E209,E210,E211,E212,E213,E214,E215,E216,E217,E218,E219,E220,E221,E222,E223,E224)</f>
        <v>0</v>
      </c>
      <c r="G225" s="8" t="s">
        <v>450</v>
      </c>
      <c r="H225" s="9" t="s">
        <v>451</v>
      </c>
      <c r="I225" s="9">
        <v>350</v>
      </c>
      <c r="J225" s="10"/>
    </row>
    <row r="226" spans="2:10" ht="15" customHeight="1" x14ac:dyDescent="0.25">
      <c r="B226" s="40" t="s">
        <v>310</v>
      </c>
      <c r="C226" s="40"/>
      <c r="D226" s="40"/>
      <c r="E226" s="40"/>
      <c r="G226" s="2" t="s">
        <v>33</v>
      </c>
      <c r="H226" s="2"/>
      <c r="I226" s="2"/>
      <c r="J226" s="2">
        <f>SUM(,J225)</f>
        <v>0</v>
      </c>
    </row>
    <row r="227" spans="2:10" ht="15" customHeight="1" x14ac:dyDescent="0.25">
      <c r="B227" s="7" t="s">
        <v>25</v>
      </c>
      <c r="C227" s="7" t="s">
        <v>26</v>
      </c>
      <c r="D227" s="7" t="s">
        <v>27</v>
      </c>
      <c r="E227" s="7" t="s">
        <v>28</v>
      </c>
      <c r="G227" s="40" t="s">
        <v>452</v>
      </c>
      <c r="H227" s="40"/>
      <c r="I227" s="40"/>
      <c r="J227" s="40"/>
    </row>
    <row r="228" spans="2:10" ht="15" customHeight="1" x14ac:dyDescent="0.25">
      <c r="B228" s="8" t="s">
        <v>305</v>
      </c>
      <c r="C228" s="9" t="s">
        <v>453</v>
      </c>
      <c r="D228" s="9">
        <v>25</v>
      </c>
      <c r="E228" s="10"/>
      <c r="G228" s="7" t="s">
        <v>25</v>
      </c>
      <c r="H228" s="7" t="s">
        <v>26</v>
      </c>
      <c r="I228" s="7" t="s">
        <v>27</v>
      </c>
      <c r="J228" s="7" t="s">
        <v>28</v>
      </c>
    </row>
    <row r="229" spans="2:10" ht="15" customHeight="1" x14ac:dyDescent="0.25">
      <c r="B229" s="11" t="s">
        <v>313</v>
      </c>
      <c r="C229" s="12" t="s">
        <v>454</v>
      </c>
      <c r="D229" s="12">
        <v>20</v>
      </c>
      <c r="E229" s="13"/>
      <c r="G229" s="8" t="s">
        <v>455</v>
      </c>
      <c r="H229" s="9" t="s">
        <v>456</v>
      </c>
      <c r="I229" s="9">
        <v>50</v>
      </c>
      <c r="J229" s="10"/>
    </row>
    <row r="230" spans="2:10" ht="15" customHeight="1" x14ac:dyDescent="0.25">
      <c r="B230" s="11" t="s">
        <v>313</v>
      </c>
      <c r="C230" s="12" t="s">
        <v>457</v>
      </c>
      <c r="D230" s="12">
        <v>10</v>
      </c>
      <c r="E230" s="13"/>
      <c r="G230" s="11" t="s">
        <v>455</v>
      </c>
      <c r="H230" s="12" t="s">
        <v>458</v>
      </c>
      <c r="I230" s="12">
        <v>20</v>
      </c>
      <c r="J230" s="13"/>
    </row>
    <row r="231" spans="2:10" ht="15" customHeight="1" x14ac:dyDescent="0.25">
      <c r="B231" s="11" t="s">
        <v>313</v>
      </c>
      <c r="C231" s="12" t="s">
        <v>459</v>
      </c>
      <c r="D231" s="12">
        <v>20</v>
      </c>
      <c r="E231" s="13"/>
      <c r="G231" s="11" t="s">
        <v>460</v>
      </c>
      <c r="H231" s="12" t="s">
        <v>461</v>
      </c>
      <c r="I231" s="12">
        <v>30</v>
      </c>
      <c r="J231" s="13"/>
    </row>
    <row r="232" spans="2:10" ht="15" customHeight="1" x14ac:dyDescent="0.25"/>
    <row r="233" spans="2:10" ht="15" customHeight="1" x14ac:dyDescent="0.25"/>
    <row r="234" spans="2:10" ht="15" customHeight="1" x14ac:dyDescent="0.25">
      <c r="B234" s="40" t="s">
        <v>452</v>
      </c>
      <c r="C234" s="40"/>
      <c r="D234" s="40"/>
      <c r="E234" s="40"/>
      <c r="G234" s="40" t="s">
        <v>462</v>
      </c>
      <c r="H234" s="40"/>
      <c r="I234" s="40"/>
      <c r="J234" s="40"/>
    </row>
    <row r="235" spans="2:10" ht="15" customHeight="1" x14ac:dyDescent="0.25">
      <c r="B235" s="7" t="s">
        <v>25</v>
      </c>
      <c r="C235" s="7" t="s">
        <v>26</v>
      </c>
      <c r="D235" s="7" t="s">
        <v>27</v>
      </c>
      <c r="E235" s="7" t="s">
        <v>28</v>
      </c>
      <c r="G235" s="7" t="s">
        <v>25</v>
      </c>
      <c r="H235" s="7" t="s">
        <v>26</v>
      </c>
      <c r="I235" s="7" t="s">
        <v>27</v>
      </c>
      <c r="J235" s="7" t="s">
        <v>28</v>
      </c>
    </row>
    <row r="236" spans="2:10" ht="15" customHeight="1" x14ac:dyDescent="0.25">
      <c r="B236" s="8" t="s">
        <v>463</v>
      </c>
      <c r="C236" s="9" t="s">
        <v>464</v>
      </c>
      <c r="D236" s="9">
        <v>20</v>
      </c>
      <c r="E236" s="10"/>
      <c r="G236" s="8" t="s">
        <v>465</v>
      </c>
      <c r="H236" s="9" t="s">
        <v>466</v>
      </c>
      <c r="I236" s="9">
        <v>30</v>
      </c>
      <c r="J236" s="10"/>
    </row>
    <row r="237" spans="2:10" ht="15" customHeight="1" x14ac:dyDescent="0.25">
      <c r="B237" s="11" t="s">
        <v>463</v>
      </c>
      <c r="C237" s="12" t="s">
        <v>467</v>
      </c>
      <c r="D237" s="12">
        <v>20</v>
      </c>
      <c r="E237" s="13"/>
      <c r="G237" s="11" t="s">
        <v>465</v>
      </c>
      <c r="H237" s="12" t="s">
        <v>468</v>
      </c>
      <c r="I237" s="12">
        <v>6</v>
      </c>
      <c r="J237" s="13"/>
    </row>
    <row r="238" spans="2:10" ht="15" customHeight="1" x14ac:dyDescent="0.25">
      <c r="B238" s="11" t="s">
        <v>469</v>
      </c>
      <c r="C238" s="12" t="s">
        <v>470</v>
      </c>
      <c r="D238" s="12">
        <v>50</v>
      </c>
      <c r="E238" s="13"/>
      <c r="G238" s="11" t="s">
        <v>465</v>
      </c>
      <c r="H238" s="12" t="s">
        <v>471</v>
      </c>
      <c r="I238" s="12">
        <v>6</v>
      </c>
      <c r="J238" s="13"/>
    </row>
    <row r="239" spans="2:10" ht="15" customHeight="1" x14ac:dyDescent="0.25">
      <c r="B239" s="11" t="s">
        <v>469</v>
      </c>
      <c r="C239" s="12" t="s">
        <v>472</v>
      </c>
      <c r="D239" s="12">
        <v>150</v>
      </c>
      <c r="E239" s="13"/>
      <c r="G239" s="11" t="s">
        <v>473</v>
      </c>
      <c r="H239" s="12" t="s">
        <v>474</v>
      </c>
      <c r="I239" s="12">
        <v>10</v>
      </c>
      <c r="J239" s="13"/>
    </row>
    <row r="240" spans="2:10" ht="15" customHeight="1" x14ac:dyDescent="0.25">
      <c r="B240" s="11" t="s">
        <v>469</v>
      </c>
      <c r="C240" s="12" t="s">
        <v>475</v>
      </c>
      <c r="D240" s="12">
        <v>15</v>
      </c>
      <c r="E240" s="13"/>
      <c r="G240" s="11" t="s">
        <v>473</v>
      </c>
      <c r="H240" s="12" t="s">
        <v>476</v>
      </c>
      <c r="I240" s="12">
        <v>12</v>
      </c>
      <c r="J240" s="13"/>
    </row>
    <row r="241" spans="2:10" ht="15" customHeight="1" x14ac:dyDescent="0.25">
      <c r="B241" s="11" t="s">
        <v>469</v>
      </c>
      <c r="C241" s="12" t="s">
        <v>477</v>
      </c>
      <c r="D241" s="12">
        <v>30</v>
      </c>
      <c r="E241" s="13"/>
      <c r="G241" s="11" t="s">
        <v>473</v>
      </c>
      <c r="H241" s="12" t="s">
        <v>478</v>
      </c>
      <c r="I241" s="12">
        <v>12</v>
      </c>
      <c r="J241" s="13"/>
    </row>
    <row r="242" spans="2:10" ht="15" customHeight="1" x14ac:dyDescent="0.25">
      <c r="B242" s="11" t="s">
        <v>479</v>
      </c>
      <c r="C242" s="12" t="s">
        <v>480</v>
      </c>
      <c r="D242" s="12">
        <v>15</v>
      </c>
      <c r="E242" s="13"/>
      <c r="G242" s="11" t="s">
        <v>473</v>
      </c>
      <c r="H242" s="12" t="s">
        <v>481</v>
      </c>
      <c r="I242" s="12">
        <v>15</v>
      </c>
      <c r="J242" s="13"/>
    </row>
    <row r="243" spans="2:10" ht="15" customHeight="1" x14ac:dyDescent="0.25">
      <c r="B243" s="11" t="s">
        <v>479</v>
      </c>
      <c r="C243" s="12" t="s">
        <v>482</v>
      </c>
      <c r="D243" s="12">
        <v>50</v>
      </c>
      <c r="E243" s="13"/>
      <c r="G243" s="11" t="s">
        <v>473</v>
      </c>
      <c r="H243" s="12" t="s">
        <v>483</v>
      </c>
      <c r="I243" s="12">
        <v>5</v>
      </c>
      <c r="J243" s="13"/>
    </row>
    <row r="244" spans="2:10" ht="15" customHeight="1" x14ac:dyDescent="0.25">
      <c r="B244" s="11" t="s">
        <v>479</v>
      </c>
      <c r="C244" s="12" t="s">
        <v>484</v>
      </c>
      <c r="D244" s="12">
        <v>100</v>
      </c>
      <c r="E244" s="13"/>
      <c r="G244" s="11" t="s">
        <v>473</v>
      </c>
      <c r="H244" s="12" t="s">
        <v>485</v>
      </c>
      <c r="I244" s="12">
        <v>10</v>
      </c>
      <c r="J244" s="13"/>
    </row>
    <row r="245" spans="2:10" ht="15" customHeight="1" x14ac:dyDescent="0.25">
      <c r="B245" s="11" t="s">
        <v>486</v>
      </c>
      <c r="C245" s="12" t="s">
        <v>487</v>
      </c>
      <c r="D245" s="12">
        <v>50</v>
      </c>
      <c r="E245" s="13"/>
      <c r="G245" s="11" t="s">
        <v>473</v>
      </c>
      <c r="H245" s="12" t="s">
        <v>488</v>
      </c>
      <c r="I245" s="12">
        <v>12</v>
      </c>
      <c r="J245" s="13"/>
    </row>
    <row r="246" spans="2:10" ht="15" customHeight="1" x14ac:dyDescent="0.25">
      <c r="B246" s="11" t="s">
        <v>489</v>
      </c>
      <c r="C246" s="12" t="s">
        <v>490</v>
      </c>
      <c r="D246" s="12">
        <v>50</v>
      </c>
      <c r="E246" s="13"/>
      <c r="G246" s="11" t="s">
        <v>473</v>
      </c>
      <c r="H246" s="12" t="s">
        <v>491</v>
      </c>
      <c r="I246" s="12">
        <v>6</v>
      </c>
      <c r="J246" s="13"/>
    </row>
    <row r="247" spans="2:10" ht="15" customHeight="1" x14ac:dyDescent="0.25">
      <c r="B247" s="11" t="s">
        <v>492</v>
      </c>
      <c r="C247" s="12" t="s">
        <v>493</v>
      </c>
      <c r="D247" s="12">
        <v>30</v>
      </c>
      <c r="E247" s="13"/>
      <c r="G247" s="11" t="s">
        <v>494</v>
      </c>
      <c r="H247" s="12" t="s">
        <v>457</v>
      </c>
      <c r="I247" s="12">
        <v>24</v>
      </c>
      <c r="J247" s="13"/>
    </row>
    <row r="248" spans="2:10" ht="15" customHeight="1" x14ac:dyDescent="0.25">
      <c r="B248" s="11" t="s">
        <v>495</v>
      </c>
      <c r="C248" s="12" t="s">
        <v>496</v>
      </c>
      <c r="D248" s="12">
        <v>50</v>
      </c>
      <c r="E248" s="13"/>
      <c r="G248" s="11" t="s">
        <v>494</v>
      </c>
      <c r="H248" s="12" t="s">
        <v>497</v>
      </c>
      <c r="I248" s="12">
        <v>10</v>
      </c>
      <c r="J248" s="13"/>
    </row>
    <row r="249" spans="2:10" ht="15" customHeight="1" x14ac:dyDescent="0.25">
      <c r="B249" s="11" t="s">
        <v>498</v>
      </c>
      <c r="C249" s="12" t="s">
        <v>499</v>
      </c>
      <c r="D249" s="12">
        <v>50</v>
      </c>
      <c r="E249" s="13"/>
      <c r="G249" s="11" t="s">
        <v>494</v>
      </c>
      <c r="H249" s="12" t="s">
        <v>500</v>
      </c>
      <c r="I249" s="12">
        <v>12</v>
      </c>
      <c r="J249" s="13"/>
    </row>
    <row r="250" spans="2:10" ht="15" customHeight="1" x14ac:dyDescent="0.25">
      <c r="B250" s="11" t="s">
        <v>501</v>
      </c>
      <c r="C250" s="12" t="s">
        <v>502</v>
      </c>
      <c r="D250" s="12">
        <v>20</v>
      </c>
      <c r="E250" s="13"/>
      <c r="G250" s="11" t="s">
        <v>494</v>
      </c>
      <c r="H250" s="12" t="s">
        <v>503</v>
      </c>
      <c r="I250" s="12">
        <v>10</v>
      </c>
      <c r="J250" s="13"/>
    </row>
    <row r="251" spans="2:10" ht="15" customHeight="1" x14ac:dyDescent="0.25">
      <c r="B251" s="11" t="s">
        <v>501</v>
      </c>
      <c r="C251" s="12" t="s">
        <v>504</v>
      </c>
      <c r="D251" s="12">
        <v>20</v>
      </c>
      <c r="E251" s="13"/>
      <c r="G251" s="11" t="s">
        <v>494</v>
      </c>
      <c r="H251" s="12" t="s">
        <v>505</v>
      </c>
      <c r="I251" s="12">
        <v>10</v>
      </c>
      <c r="J251" s="13"/>
    </row>
    <row r="252" spans="2:10" ht="15" customHeight="1" x14ac:dyDescent="0.25">
      <c r="B252" s="11" t="s">
        <v>506</v>
      </c>
      <c r="C252" s="12" t="s">
        <v>507</v>
      </c>
      <c r="D252" s="12">
        <v>50</v>
      </c>
      <c r="E252" s="13"/>
      <c r="G252" s="11" t="s">
        <v>494</v>
      </c>
      <c r="H252" s="12" t="s">
        <v>508</v>
      </c>
      <c r="I252" s="12">
        <v>22</v>
      </c>
      <c r="J252" s="13"/>
    </row>
    <row r="253" spans="2:10" ht="15" customHeight="1" x14ac:dyDescent="0.25">
      <c r="B253" s="11" t="s">
        <v>506</v>
      </c>
      <c r="C253" s="12" t="s">
        <v>509</v>
      </c>
      <c r="D253" s="12">
        <v>50</v>
      </c>
      <c r="E253" s="13"/>
      <c r="G253" s="11" t="s">
        <v>494</v>
      </c>
      <c r="H253" s="12" t="s">
        <v>510</v>
      </c>
      <c r="I253" s="12">
        <v>10</v>
      </c>
      <c r="J253" s="13"/>
    </row>
    <row r="254" spans="2:10" ht="15" customHeight="1" x14ac:dyDescent="0.25">
      <c r="B254" s="11" t="s">
        <v>511</v>
      </c>
      <c r="C254" s="12" t="s">
        <v>512</v>
      </c>
      <c r="D254" s="12">
        <v>100</v>
      </c>
      <c r="E254" s="13"/>
      <c r="G254" s="11" t="s">
        <v>494</v>
      </c>
      <c r="H254" s="12" t="s">
        <v>513</v>
      </c>
      <c r="I254" s="12">
        <v>10</v>
      </c>
      <c r="J254" s="13"/>
    </row>
    <row r="255" spans="2:10" ht="15" customHeight="1" x14ac:dyDescent="0.25">
      <c r="B255" s="11" t="s">
        <v>511</v>
      </c>
      <c r="C255" s="12" t="s">
        <v>514</v>
      </c>
      <c r="D255" s="12">
        <v>40</v>
      </c>
      <c r="E255" s="13"/>
      <c r="G255" s="11" t="s">
        <v>515</v>
      </c>
      <c r="H255" s="12" t="s">
        <v>516</v>
      </c>
      <c r="I255" s="12">
        <v>12</v>
      </c>
      <c r="J255" s="13"/>
    </row>
    <row r="256" spans="2:10" ht="15" customHeight="1" x14ac:dyDescent="0.25">
      <c r="B256" s="11" t="s">
        <v>511</v>
      </c>
      <c r="C256" s="12" t="s">
        <v>517</v>
      </c>
      <c r="D256" s="12">
        <v>40</v>
      </c>
      <c r="E256" s="13"/>
      <c r="G256" s="11" t="s">
        <v>518</v>
      </c>
      <c r="H256" s="12" t="s">
        <v>519</v>
      </c>
      <c r="I256" s="12">
        <v>10</v>
      </c>
      <c r="J256" s="13"/>
    </row>
    <row r="257" spans="2:10" ht="15" customHeight="1" x14ac:dyDescent="0.25">
      <c r="B257" s="11" t="s">
        <v>511</v>
      </c>
      <c r="C257" s="12" t="s">
        <v>520</v>
      </c>
      <c r="D257" s="12">
        <v>40</v>
      </c>
      <c r="E257" s="13"/>
      <c r="G257" s="11" t="s">
        <v>521</v>
      </c>
      <c r="H257" s="12" t="s">
        <v>183</v>
      </c>
      <c r="I257" s="12">
        <v>40</v>
      </c>
      <c r="J257" s="13"/>
    </row>
    <row r="258" spans="2:10" ht="15" customHeight="1" x14ac:dyDescent="0.25">
      <c r="B258" s="11" t="s">
        <v>511</v>
      </c>
      <c r="C258" s="12" t="s">
        <v>522</v>
      </c>
      <c r="D258" s="12">
        <v>10</v>
      </c>
      <c r="E258" s="13"/>
      <c r="G258" s="11" t="s">
        <v>521</v>
      </c>
      <c r="H258" s="12" t="s">
        <v>523</v>
      </c>
      <c r="I258" s="12">
        <v>25</v>
      </c>
      <c r="J258" s="13"/>
    </row>
    <row r="259" spans="2:10" ht="15" customHeight="1" x14ac:dyDescent="0.25">
      <c r="B259" s="11" t="s">
        <v>511</v>
      </c>
      <c r="C259" s="12" t="s">
        <v>524</v>
      </c>
      <c r="D259" s="12">
        <v>50</v>
      </c>
      <c r="E259" s="13"/>
      <c r="G259" s="11" t="s">
        <v>521</v>
      </c>
      <c r="H259" s="12" t="s">
        <v>525</v>
      </c>
      <c r="I259" s="12">
        <v>15</v>
      </c>
      <c r="J259" s="13"/>
    </row>
    <row r="260" spans="2:10" ht="15" customHeight="1" x14ac:dyDescent="0.25">
      <c r="B260" s="11" t="s">
        <v>511</v>
      </c>
      <c r="C260" s="12" t="s">
        <v>526</v>
      </c>
      <c r="D260" s="12">
        <v>30</v>
      </c>
      <c r="E260" s="13"/>
      <c r="G260" s="11" t="s">
        <v>521</v>
      </c>
      <c r="H260" s="12" t="s">
        <v>527</v>
      </c>
      <c r="I260" s="12">
        <v>6</v>
      </c>
      <c r="J260" s="13"/>
    </row>
    <row r="261" spans="2:10" ht="15" customHeight="1" x14ac:dyDescent="0.25">
      <c r="B261" s="11" t="s">
        <v>511</v>
      </c>
      <c r="C261" s="12" t="s">
        <v>528</v>
      </c>
      <c r="D261" s="12">
        <v>30</v>
      </c>
      <c r="E261" s="13"/>
      <c r="G261" s="11" t="s">
        <v>521</v>
      </c>
      <c r="H261" s="12" t="s">
        <v>529</v>
      </c>
      <c r="I261" s="12">
        <v>10</v>
      </c>
      <c r="J261" s="13"/>
    </row>
    <row r="262" spans="2:10" ht="15" customHeight="1" x14ac:dyDescent="0.25">
      <c r="B262" s="11" t="s">
        <v>530</v>
      </c>
      <c r="C262" s="12" t="s">
        <v>531</v>
      </c>
      <c r="D262" s="12">
        <v>30</v>
      </c>
      <c r="E262" s="13"/>
      <c r="G262" s="11" t="s">
        <v>521</v>
      </c>
      <c r="H262" s="12" t="s">
        <v>532</v>
      </c>
      <c r="I262" s="12">
        <v>20</v>
      </c>
      <c r="J262" s="13"/>
    </row>
    <row r="263" spans="2:10" ht="15" customHeight="1" x14ac:dyDescent="0.25">
      <c r="B263" s="11" t="s">
        <v>533</v>
      </c>
      <c r="C263" s="12" t="s">
        <v>534</v>
      </c>
      <c r="D263" s="12">
        <v>50</v>
      </c>
      <c r="E263" s="13"/>
      <c r="G263" s="11" t="s">
        <v>521</v>
      </c>
      <c r="H263" s="12" t="s">
        <v>535</v>
      </c>
      <c r="I263" s="12">
        <v>20</v>
      </c>
      <c r="J263" s="13"/>
    </row>
    <row r="264" spans="2:10" ht="15" customHeight="1" x14ac:dyDescent="0.25">
      <c r="B264" s="11" t="s">
        <v>536</v>
      </c>
      <c r="C264" s="12" t="s">
        <v>537</v>
      </c>
      <c r="D264" s="12">
        <v>20</v>
      </c>
      <c r="E264" s="13"/>
      <c r="G264" s="11" t="s">
        <v>521</v>
      </c>
      <c r="H264" s="12" t="s">
        <v>538</v>
      </c>
      <c r="I264" s="12">
        <v>10</v>
      </c>
      <c r="J264" s="13"/>
    </row>
    <row r="265" spans="2:10" ht="15" customHeight="1" x14ac:dyDescent="0.25">
      <c r="B265" s="11" t="s">
        <v>536</v>
      </c>
      <c r="C265" s="12" t="s">
        <v>539</v>
      </c>
      <c r="D265" s="12">
        <v>20</v>
      </c>
      <c r="E265" s="13"/>
      <c r="G265" s="11" t="s">
        <v>521</v>
      </c>
      <c r="H265" s="12" t="s">
        <v>540</v>
      </c>
      <c r="I265" s="12">
        <v>10</v>
      </c>
      <c r="J265" s="13"/>
    </row>
    <row r="266" spans="2:10" ht="15" customHeight="1" x14ac:dyDescent="0.25">
      <c r="B266" s="11" t="s">
        <v>536</v>
      </c>
      <c r="C266" s="12" t="s">
        <v>541</v>
      </c>
      <c r="D266" s="12">
        <v>20</v>
      </c>
      <c r="E266" s="13"/>
      <c r="G266" s="11" t="s">
        <v>542</v>
      </c>
      <c r="H266" s="12" t="s">
        <v>543</v>
      </c>
      <c r="I266" s="12">
        <v>18</v>
      </c>
      <c r="J266" s="13"/>
    </row>
    <row r="267" spans="2:10" ht="15" customHeight="1" x14ac:dyDescent="0.25">
      <c r="B267" s="11" t="s">
        <v>544</v>
      </c>
      <c r="C267" s="12" t="s">
        <v>545</v>
      </c>
      <c r="D267" s="12">
        <v>30</v>
      </c>
      <c r="E267" s="13"/>
      <c r="G267" s="11" t="s">
        <v>546</v>
      </c>
      <c r="H267" s="12" t="s">
        <v>547</v>
      </c>
      <c r="I267" s="12">
        <v>10</v>
      </c>
      <c r="J267" s="13"/>
    </row>
    <row r="268" spans="2:10" ht="15" customHeight="1" x14ac:dyDescent="0.25">
      <c r="B268" s="11" t="s">
        <v>548</v>
      </c>
      <c r="C268" s="12" t="s">
        <v>549</v>
      </c>
      <c r="D268" s="12">
        <v>10</v>
      </c>
      <c r="E268" s="13"/>
      <c r="G268" s="11" t="s">
        <v>546</v>
      </c>
      <c r="H268" s="12" t="s">
        <v>550</v>
      </c>
      <c r="I268" s="12">
        <v>15</v>
      </c>
      <c r="J268" s="13"/>
    </row>
    <row r="269" spans="2:10" ht="15" customHeight="1" x14ac:dyDescent="0.25">
      <c r="B269" s="11" t="s">
        <v>551</v>
      </c>
      <c r="C269" s="12" t="s">
        <v>552</v>
      </c>
      <c r="D269" s="12">
        <v>50</v>
      </c>
      <c r="E269" s="13"/>
      <c r="G269" s="11" t="s">
        <v>553</v>
      </c>
      <c r="H269" s="12" t="s">
        <v>554</v>
      </c>
      <c r="I269" s="12">
        <v>10</v>
      </c>
      <c r="J269" s="13"/>
    </row>
    <row r="270" spans="2:10" ht="15" customHeight="1" x14ac:dyDescent="0.25">
      <c r="B270" s="11" t="s">
        <v>555</v>
      </c>
      <c r="C270" s="12" t="s">
        <v>556</v>
      </c>
      <c r="D270" s="12">
        <v>20</v>
      </c>
      <c r="E270" s="13"/>
      <c r="G270" s="11" t="s">
        <v>553</v>
      </c>
      <c r="H270" s="12" t="s">
        <v>557</v>
      </c>
      <c r="I270" s="12">
        <v>15</v>
      </c>
      <c r="J270" s="13"/>
    </row>
    <row r="271" spans="2:10" ht="15" customHeight="1" x14ac:dyDescent="0.25">
      <c r="B271" s="11" t="s">
        <v>558</v>
      </c>
      <c r="C271" s="12" t="s">
        <v>559</v>
      </c>
      <c r="D271" s="12">
        <v>50</v>
      </c>
      <c r="E271" s="13"/>
      <c r="G271" s="11" t="s">
        <v>553</v>
      </c>
      <c r="H271" s="12" t="s">
        <v>560</v>
      </c>
      <c r="I271" s="12">
        <v>12</v>
      </c>
      <c r="J271" s="13"/>
    </row>
    <row r="272" spans="2:10" ht="15" customHeight="1" x14ac:dyDescent="0.25">
      <c r="B272" s="11" t="s">
        <v>561</v>
      </c>
      <c r="C272" s="12" t="s">
        <v>562</v>
      </c>
      <c r="D272" s="12">
        <v>20</v>
      </c>
      <c r="E272" s="13"/>
      <c r="G272" s="11" t="s">
        <v>563</v>
      </c>
      <c r="H272" s="12" t="s">
        <v>564</v>
      </c>
      <c r="I272" s="12">
        <v>8</v>
      </c>
      <c r="J272" s="13"/>
    </row>
    <row r="273" spans="2:10" ht="15" customHeight="1" x14ac:dyDescent="0.25">
      <c r="B273" s="11" t="s">
        <v>561</v>
      </c>
      <c r="C273" s="12" t="s">
        <v>565</v>
      </c>
      <c r="D273" s="12">
        <v>50</v>
      </c>
      <c r="E273" s="13"/>
      <c r="G273" s="11" t="s">
        <v>566</v>
      </c>
      <c r="H273" s="12" t="s">
        <v>567</v>
      </c>
      <c r="I273" s="12">
        <v>30</v>
      </c>
      <c r="J273" s="13"/>
    </row>
    <row r="274" spans="2:10" ht="15" customHeight="1" x14ac:dyDescent="0.25">
      <c r="B274" s="11" t="s">
        <v>561</v>
      </c>
      <c r="C274" s="12" t="s">
        <v>568</v>
      </c>
      <c r="D274" s="12">
        <v>50</v>
      </c>
      <c r="E274" s="13"/>
      <c r="G274" s="11" t="s">
        <v>569</v>
      </c>
      <c r="H274" s="12" t="s">
        <v>570</v>
      </c>
      <c r="I274" s="12">
        <v>10</v>
      </c>
      <c r="J274" s="13"/>
    </row>
    <row r="275" spans="2:10" ht="15" customHeight="1" x14ac:dyDescent="0.25">
      <c r="B275" s="11" t="s">
        <v>561</v>
      </c>
      <c r="C275" s="12" t="s">
        <v>571</v>
      </c>
      <c r="D275" s="12">
        <v>20</v>
      </c>
      <c r="E275" s="13"/>
      <c r="G275" s="11" t="s">
        <v>569</v>
      </c>
      <c r="H275" s="12" t="s">
        <v>572</v>
      </c>
      <c r="I275" s="12">
        <v>20</v>
      </c>
      <c r="J275" s="13"/>
    </row>
    <row r="276" spans="2:10" ht="15" customHeight="1" x14ac:dyDescent="0.25">
      <c r="B276" s="11" t="s">
        <v>573</v>
      </c>
      <c r="C276" s="12" t="s">
        <v>574</v>
      </c>
      <c r="D276" s="12">
        <v>50</v>
      </c>
      <c r="E276" s="13"/>
      <c r="G276" s="2" t="s">
        <v>33</v>
      </c>
      <c r="H276" s="2"/>
      <c r="I276" s="2"/>
      <c r="J276" s="2">
        <f>SUM(,E294,E295,E296,E297,E298,E299,E300,E301,E302,E303,J236,J237,J238,J239,J240,J241,J242,J243,J244,J245,J246,J247,J248,J249,J250,J251,J252,J253,J254,J255,J256,J257,J258,J259,J260,J261,J262,J263,J264,J265,J266,J267,J268,J269,J270,J271,J272,J273,J274,J275)</f>
        <v>0</v>
      </c>
    </row>
    <row r="277" spans="2:10" ht="15" customHeight="1" x14ac:dyDescent="0.25">
      <c r="B277" s="11" t="s">
        <v>573</v>
      </c>
      <c r="C277" s="12" t="s">
        <v>575</v>
      </c>
      <c r="D277" s="12">
        <v>10</v>
      </c>
      <c r="E277" s="13"/>
      <c r="G277" s="40" t="s">
        <v>576</v>
      </c>
      <c r="H277" s="40"/>
      <c r="I277" s="40"/>
      <c r="J277" s="40"/>
    </row>
    <row r="278" spans="2:10" ht="15" customHeight="1" x14ac:dyDescent="0.25">
      <c r="B278" s="2" t="s">
        <v>33</v>
      </c>
      <c r="C278" s="2"/>
      <c r="D278" s="2"/>
      <c r="E278" s="2">
        <f>SUM(,J229,J230,J231,E236,E237,E238,E239,E240,E241,E242,E243,E244,E245,E246,E247,E248,E249,E250,E251,E252,E253,E254,E255,E256,E257,E258,E259,E260,E261,E262,E263,E264,E265,E266,E267,E268,E269,E270,E271,E272,E273,E274,E275,E276,E277)</f>
        <v>0</v>
      </c>
      <c r="G278" s="7" t="s">
        <v>25</v>
      </c>
      <c r="H278" s="7" t="s">
        <v>26</v>
      </c>
      <c r="I278" s="7" t="s">
        <v>27</v>
      </c>
      <c r="J278" s="7" t="s">
        <v>28</v>
      </c>
    </row>
    <row r="279" spans="2:10" ht="15" customHeight="1" x14ac:dyDescent="0.25">
      <c r="B279" s="40" t="s">
        <v>577</v>
      </c>
      <c r="C279" s="40"/>
      <c r="D279" s="40"/>
      <c r="E279" s="40"/>
      <c r="G279" s="8" t="s">
        <v>578</v>
      </c>
      <c r="H279" s="9" t="s">
        <v>579</v>
      </c>
      <c r="I279" s="9">
        <v>60</v>
      </c>
      <c r="J279" s="10"/>
    </row>
    <row r="280" spans="2:10" ht="15" customHeight="1" x14ac:dyDescent="0.25">
      <c r="B280" s="7" t="s">
        <v>25</v>
      </c>
      <c r="C280" s="7" t="s">
        <v>26</v>
      </c>
      <c r="D280" s="7" t="s">
        <v>27</v>
      </c>
      <c r="E280" s="7" t="s">
        <v>28</v>
      </c>
      <c r="G280" s="11" t="s">
        <v>183</v>
      </c>
      <c r="H280" s="12"/>
      <c r="I280" s="12">
        <v>300</v>
      </c>
      <c r="J280" s="13"/>
    </row>
    <row r="281" spans="2:10" ht="15" customHeight="1" x14ac:dyDescent="0.25">
      <c r="B281" s="8" t="s">
        <v>580</v>
      </c>
      <c r="C281" s="9" t="s">
        <v>581</v>
      </c>
      <c r="D281" s="9">
        <v>400</v>
      </c>
      <c r="E281" s="10"/>
      <c r="G281" s="11" t="s">
        <v>582</v>
      </c>
      <c r="H281" s="12" t="s">
        <v>583</v>
      </c>
      <c r="I281" s="12">
        <v>20</v>
      </c>
      <c r="J281" s="13"/>
    </row>
    <row r="282" spans="2:10" ht="15" customHeight="1" x14ac:dyDescent="0.25">
      <c r="B282" s="2" t="s">
        <v>33</v>
      </c>
      <c r="C282" s="2"/>
      <c r="D282" s="2"/>
      <c r="E282" s="2">
        <f>SUM(,E281)</f>
        <v>0</v>
      </c>
      <c r="G282" s="11" t="s">
        <v>465</v>
      </c>
      <c r="H282" s="12" t="s">
        <v>584</v>
      </c>
      <c r="I282" s="12">
        <v>260</v>
      </c>
      <c r="J282" s="13"/>
    </row>
    <row r="283" spans="2:10" ht="15" customHeight="1" x14ac:dyDescent="0.25">
      <c r="B283" s="40" t="s">
        <v>585</v>
      </c>
      <c r="C283" s="40"/>
      <c r="D283" s="40"/>
      <c r="E283" s="40"/>
      <c r="G283" s="11" t="s">
        <v>465</v>
      </c>
      <c r="H283" s="12" t="s">
        <v>586</v>
      </c>
      <c r="I283" s="12">
        <v>80</v>
      </c>
      <c r="J283" s="13"/>
    </row>
    <row r="284" spans="2:10" ht="15" customHeight="1" x14ac:dyDescent="0.25">
      <c r="B284" s="7" t="s">
        <v>25</v>
      </c>
      <c r="C284" s="7" t="s">
        <v>26</v>
      </c>
      <c r="D284" s="7" t="s">
        <v>27</v>
      </c>
      <c r="E284" s="7" t="s">
        <v>28</v>
      </c>
      <c r="G284" s="11" t="s">
        <v>465</v>
      </c>
      <c r="H284" s="12" t="s">
        <v>587</v>
      </c>
      <c r="I284" s="12">
        <v>50</v>
      </c>
      <c r="J284" s="13"/>
    </row>
    <row r="285" spans="2:10" ht="15" customHeight="1" x14ac:dyDescent="0.25">
      <c r="B285" s="8" t="s">
        <v>588</v>
      </c>
      <c r="C285" s="9" t="s">
        <v>589</v>
      </c>
      <c r="D285" s="9">
        <v>100</v>
      </c>
      <c r="E285" s="10"/>
      <c r="G285" s="11" t="s">
        <v>465</v>
      </c>
      <c r="H285" s="12" t="s">
        <v>590</v>
      </c>
      <c r="I285" s="12">
        <v>30</v>
      </c>
      <c r="J285" s="13"/>
    </row>
    <row r="286" spans="2:10" ht="15" customHeight="1" x14ac:dyDescent="0.25">
      <c r="B286" s="2" t="s">
        <v>33</v>
      </c>
      <c r="C286" s="2"/>
      <c r="D286" s="2"/>
      <c r="E286" s="2">
        <f>SUM(,E285)</f>
        <v>0</v>
      </c>
      <c r="G286" s="11" t="s">
        <v>465</v>
      </c>
      <c r="H286" s="12" t="s">
        <v>591</v>
      </c>
      <c r="I286" s="12">
        <v>60</v>
      </c>
      <c r="J286" s="13"/>
    </row>
    <row r="287" spans="2:10" ht="15" customHeight="1" x14ac:dyDescent="0.25">
      <c r="B287" s="40" t="s">
        <v>592</v>
      </c>
      <c r="C287" s="40"/>
      <c r="D287" s="40"/>
      <c r="E287" s="40"/>
      <c r="G287" s="11" t="s">
        <v>465</v>
      </c>
      <c r="H287" s="12" t="s">
        <v>593</v>
      </c>
      <c r="I287" s="12">
        <v>50</v>
      </c>
      <c r="J287" s="13"/>
    </row>
    <row r="288" spans="2:10" ht="15" customHeight="1" x14ac:dyDescent="0.25">
      <c r="B288" s="7" t="s">
        <v>25</v>
      </c>
      <c r="C288" s="7" t="s">
        <v>26</v>
      </c>
      <c r="D288" s="7" t="s">
        <v>27</v>
      </c>
      <c r="E288" s="7" t="s">
        <v>28</v>
      </c>
      <c r="G288" s="11" t="s">
        <v>465</v>
      </c>
      <c r="H288" s="12" t="s">
        <v>594</v>
      </c>
      <c r="I288" s="12">
        <v>50</v>
      </c>
      <c r="J288" s="13"/>
    </row>
    <row r="289" spans="2:10" ht="15" customHeight="1" x14ac:dyDescent="0.25">
      <c r="B289" s="8" t="s">
        <v>494</v>
      </c>
      <c r="C289" s="9" t="s">
        <v>183</v>
      </c>
      <c r="D289" s="9">
        <v>50</v>
      </c>
      <c r="E289" s="10"/>
      <c r="G289" s="11" t="s">
        <v>465</v>
      </c>
      <c r="H289" s="12" t="s">
        <v>595</v>
      </c>
      <c r="I289" s="12">
        <v>60</v>
      </c>
      <c r="J289" s="13"/>
    </row>
    <row r="290" spans="2:10" ht="15" customHeight="1" x14ac:dyDescent="0.25">
      <c r="B290" s="11" t="s">
        <v>596</v>
      </c>
      <c r="C290" s="12" t="s">
        <v>183</v>
      </c>
      <c r="D290" s="12">
        <v>50</v>
      </c>
      <c r="E290" s="13"/>
      <c r="G290" s="11" t="s">
        <v>465</v>
      </c>
      <c r="H290" s="12" t="s">
        <v>471</v>
      </c>
      <c r="I290" s="12">
        <v>150</v>
      </c>
      <c r="J290" s="13"/>
    </row>
    <row r="291" spans="2:10" ht="15" customHeight="1" x14ac:dyDescent="0.25">
      <c r="B291" s="2" t="s">
        <v>33</v>
      </c>
      <c r="C291" s="2"/>
      <c r="D291" s="2"/>
      <c r="E291" s="2">
        <f>SUM(,E289,E290)</f>
        <v>0</v>
      </c>
      <c r="G291" s="11" t="s">
        <v>473</v>
      </c>
      <c r="H291" s="12" t="s">
        <v>474</v>
      </c>
      <c r="I291" s="12">
        <v>200</v>
      </c>
      <c r="J291" s="13"/>
    </row>
    <row r="292" spans="2:10" ht="15" customHeight="1" x14ac:dyDescent="0.25">
      <c r="B292" s="40" t="s">
        <v>462</v>
      </c>
      <c r="C292" s="40"/>
      <c r="D292" s="40"/>
      <c r="E292" s="40"/>
      <c r="G292" s="11" t="s">
        <v>473</v>
      </c>
      <c r="H292" s="12" t="s">
        <v>597</v>
      </c>
      <c r="I292" s="12">
        <v>50</v>
      </c>
      <c r="J292" s="13"/>
    </row>
    <row r="293" spans="2:10" ht="15" customHeight="1" x14ac:dyDescent="0.25">
      <c r="B293" s="7" t="s">
        <v>25</v>
      </c>
      <c r="C293" s="7" t="s">
        <v>26</v>
      </c>
      <c r="D293" s="7" t="s">
        <v>27</v>
      </c>
      <c r="E293" s="7" t="s">
        <v>28</v>
      </c>
      <c r="G293" s="11" t="s">
        <v>473</v>
      </c>
      <c r="H293" s="12" t="s">
        <v>598</v>
      </c>
      <c r="I293" s="12">
        <v>100</v>
      </c>
      <c r="J293" s="13"/>
    </row>
    <row r="294" spans="2:10" ht="15" customHeight="1" x14ac:dyDescent="0.25">
      <c r="B294" s="8" t="s">
        <v>599</v>
      </c>
      <c r="C294" s="9" t="s">
        <v>600</v>
      </c>
      <c r="D294" s="9">
        <v>10</v>
      </c>
      <c r="E294" s="10"/>
      <c r="G294" s="11" t="s">
        <v>494</v>
      </c>
      <c r="H294" s="12" t="s">
        <v>601</v>
      </c>
      <c r="I294" s="12">
        <v>60</v>
      </c>
      <c r="J294" s="13"/>
    </row>
    <row r="295" spans="2:10" ht="15" customHeight="1" x14ac:dyDescent="0.25">
      <c r="B295" s="11" t="s">
        <v>578</v>
      </c>
      <c r="C295" s="12" t="s">
        <v>602</v>
      </c>
      <c r="D295" s="12">
        <v>20</v>
      </c>
      <c r="E295" s="13"/>
      <c r="G295" s="11" t="s">
        <v>494</v>
      </c>
      <c r="H295" s="12" t="s">
        <v>603</v>
      </c>
      <c r="I295" s="12">
        <v>25</v>
      </c>
      <c r="J295" s="13"/>
    </row>
    <row r="296" spans="2:10" ht="15" customHeight="1" x14ac:dyDescent="0.25">
      <c r="B296" s="11" t="s">
        <v>604</v>
      </c>
      <c r="C296" s="12" t="s">
        <v>605</v>
      </c>
      <c r="D296" s="12">
        <v>13</v>
      </c>
      <c r="E296" s="13"/>
      <c r="G296" s="11" t="s">
        <v>494</v>
      </c>
      <c r="H296" s="12" t="s">
        <v>606</v>
      </c>
      <c r="I296" s="12">
        <v>40</v>
      </c>
      <c r="J296" s="13"/>
    </row>
    <row r="297" spans="2:10" ht="15" customHeight="1" x14ac:dyDescent="0.25">
      <c r="B297" s="11" t="s">
        <v>183</v>
      </c>
      <c r="C297" s="12"/>
      <c r="D297" s="12">
        <v>200</v>
      </c>
      <c r="E297" s="13"/>
      <c r="G297" s="11" t="s">
        <v>494</v>
      </c>
      <c r="H297" s="12" t="s">
        <v>607</v>
      </c>
      <c r="I297" s="12">
        <v>30</v>
      </c>
      <c r="J297" s="13"/>
    </row>
    <row r="298" spans="2:10" ht="15" customHeight="1" x14ac:dyDescent="0.25">
      <c r="B298" s="11" t="s">
        <v>465</v>
      </c>
      <c r="C298" s="12" t="s">
        <v>584</v>
      </c>
      <c r="D298" s="12">
        <v>15</v>
      </c>
      <c r="E298" s="13"/>
      <c r="G298" s="11" t="s">
        <v>494</v>
      </c>
      <c r="H298" s="12" t="s">
        <v>457</v>
      </c>
      <c r="I298" s="12">
        <v>70</v>
      </c>
      <c r="J298" s="13"/>
    </row>
    <row r="299" spans="2:10" ht="15" customHeight="1" x14ac:dyDescent="0.25">
      <c r="B299" s="11" t="s">
        <v>465</v>
      </c>
      <c r="C299" s="12" t="s">
        <v>608</v>
      </c>
      <c r="D299" s="12">
        <v>6</v>
      </c>
      <c r="E299" s="13"/>
      <c r="G299" s="11" t="s">
        <v>494</v>
      </c>
      <c r="H299" s="12" t="s">
        <v>609</v>
      </c>
      <c r="I299" s="12">
        <v>60</v>
      </c>
      <c r="J299" s="13"/>
    </row>
    <row r="300" spans="2:10" ht="15" customHeight="1" x14ac:dyDescent="0.25">
      <c r="B300" s="11" t="s">
        <v>465</v>
      </c>
      <c r="C300" s="12" t="s">
        <v>586</v>
      </c>
      <c r="D300" s="12">
        <v>43</v>
      </c>
      <c r="E300" s="13"/>
      <c r="G300" s="11" t="s">
        <v>494</v>
      </c>
      <c r="H300" s="12" t="s">
        <v>476</v>
      </c>
      <c r="I300" s="12">
        <v>15</v>
      </c>
      <c r="J300" s="13"/>
    </row>
    <row r="301" spans="2:10" ht="15" customHeight="1" x14ac:dyDescent="0.25">
      <c r="B301" s="11" t="s">
        <v>465</v>
      </c>
      <c r="C301" s="12" t="s">
        <v>587</v>
      </c>
      <c r="D301" s="12">
        <v>35</v>
      </c>
      <c r="E301" s="13"/>
      <c r="G301" s="11" t="s">
        <v>494</v>
      </c>
      <c r="H301" s="12" t="s">
        <v>481</v>
      </c>
      <c r="I301" s="12">
        <v>50</v>
      </c>
      <c r="J301" s="13"/>
    </row>
    <row r="302" spans="2:10" ht="15" customHeight="1" x14ac:dyDescent="0.25">
      <c r="B302" s="11" t="s">
        <v>465</v>
      </c>
      <c r="C302" s="12" t="s">
        <v>610</v>
      </c>
      <c r="D302" s="12">
        <v>10</v>
      </c>
      <c r="E302" s="13"/>
      <c r="G302" s="11" t="s">
        <v>494</v>
      </c>
      <c r="H302" s="12" t="s">
        <v>324</v>
      </c>
      <c r="I302" s="12">
        <v>80</v>
      </c>
      <c r="J302" s="13"/>
    </row>
    <row r="303" spans="2:10" ht="15" customHeight="1" x14ac:dyDescent="0.25">
      <c r="B303" s="11" t="s">
        <v>465</v>
      </c>
      <c r="C303" s="12" t="s">
        <v>611</v>
      </c>
      <c r="D303" s="12">
        <v>20</v>
      </c>
      <c r="E303" s="13"/>
      <c r="G303" s="11" t="s">
        <v>494</v>
      </c>
      <c r="H303" s="12" t="s">
        <v>500</v>
      </c>
      <c r="I303" s="12">
        <v>240</v>
      </c>
      <c r="J303" s="13"/>
    </row>
    <row r="304" spans="2:10" ht="15" customHeight="1" x14ac:dyDescent="0.25"/>
    <row r="305" spans="2:10" ht="15" customHeight="1" x14ac:dyDescent="0.25"/>
    <row r="306" spans="2:10" ht="15" customHeight="1" x14ac:dyDescent="0.25">
      <c r="B306" s="40" t="s">
        <v>576</v>
      </c>
      <c r="C306" s="40"/>
      <c r="D306" s="40"/>
      <c r="E306" s="40"/>
      <c r="G306" s="40" t="s">
        <v>612</v>
      </c>
      <c r="H306" s="40"/>
      <c r="I306" s="40"/>
      <c r="J306" s="40"/>
    </row>
    <row r="307" spans="2:10" ht="15" customHeight="1" x14ac:dyDescent="0.25">
      <c r="B307" s="7" t="s">
        <v>25</v>
      </c>
      <c r="C307" s="7" t="s">
        <v>26</v>
      </c>
      <c r="D307" s="7" t="s">
        <v>27</v>
      </c>
      <c r="E307" s="7" t="s">
        <v>28</v>
      </c>
      <c r="G307" s="7" t="s">
        <v>25</v>
      </c>
      <c r="H307" s="7" t="s">
        <v>26</v>
      </c>
      <c r="I307" s="7" t="s">
        <v>27</v>
      </c>
      <c r="J307" s="7" t="s">
        <v>28</v>
      </c>
    </row>
    <row r="308" spans="2:10" ht="15" customHeight="1" x14ac:dyDescent="0.25">
      <c r="B308" s="8" t="s">
        <v>494</v>
      </c>
      <c r="C308" s="9" t="s">
        <v>503</v>
      </c>
      <c r="D308" s="9">
        <v>190</v>
      </c>
      <c r="E308" s="10"/>
      <c r="G308" s="8" t="s">
        <v>465</v>
      </c>
      <c r="H308" s="9" t="s">
        <v>613</v>
      </c>
      <c r="I308" s="9">
        <v>100</v>
      </c>
      <c r="J308" s="10"/>
    </row>
    <row r="309" spans="2:10" ht="15" customHeight="1" x14ac:dyDescent="0.25">
      <c r="B309" s="11" t="s">
        <v>494</v>
      </c>
      <c r="C309" s="12" t="s">
        <v>614</v>
      </c>
      <c r="D309" s="12">
        <v>100</v>
      </c>
      <c r="E309" s="13"/>
      <c r="G309" s="2" t="s">
        <v>33</v>
      </c>
      <c r="H309" s="2"/>
      <c r="I309" s="2"/>
      <c r="J309" s="2">
        <f>SUM(,J308)</f>
        <v>0</v>
      </c>
    </row>
    <row r="310" spans="2:10" ht="15" customHeight="1" x14ac:dyDescent="0.25">
      <c r="B310" s="11" t="s">
        <v>494</v>
      </c>
      <c r="C310" s="12" t="s">
        <v>505</v>
      </c>
      <c r="D310" s="12">
        <v>120</v>
      </c>
      <c r="E310" s="13"/>
      <c r="G310" s="40" t="s">
        <v>615</v>
      </c>
      <c r="H310" s="40"/>
      <c r="I310" s="40"/>
      <c r="J310" s="40"/>
    </row>
    <row r="311" spans="2:10" ht="15" customHeight="1" x14ac:dyDescent="0.25">
      <c r="B311" s="11" t="s">
        <v>494</v>
      </c>
      <c r="C311" s="12" t="s">
        <v>616</v>
      </c>
      <c r="D311" s="12">
        <v>10</v>
      </c>
      <c r="E311" s="13"/>
      <c r="G311" s="7" t="s">
        <v>25</v>
      </c>
      <c r="H311" s="7" t="s">
        <v>26</v>
      </c>
      <c r="I311" s="7" t="s">
        <v>27</v>
      </c>
      <c r="J311" s="7" t="s">
        <v>28</v>
      </c>
    </row>
    <row r="312" spans="2:10" ht="15" customHeight="1" x14ac:dyDescent="0.25">
      <c r="B312" s="11" t="s">
        <v>494</v>
      </c>
      <c r="C312" s="12" t="s">
        <v>617</v>
      </c>
      <c r="D312" s="12">
        <v>60</v>
      </c>
      <c r="E312" s="13"/>
      <c r="G312" s="8" t="s">
        <v>599</v>
      </c>
      <c r="H312" s="9" t="s">
        <v>600</v>
      </c>
      <c r="I312" s="9">
        <v>125</v>
      </c>
      <c r="J312" s="10"/>
    </row>
    <row r="313" spans="2:10" ht="15" customHeight="1" x14ac:dyDescent="0.25">
      <c r="B313" s="11" t="s">
        <v>494</v>
      </c>
      <c r="C313" s="12" t="s">
        <v>618</v>
      </c>
      <c r="D313" s="12">
        <v>140</v>
      </c>
      <c r="E313" s="13"/>
      <c r="G313" s="2" t="s">
        <v>33</v>
      </c>
      <c r="H313" s="2"/>
      <c r="I313" s="2"/>
      <c r="J313" s="2">
        <f>SUM(,J312)</f>
        <v>0</v>
      </c>
    </row>
    <row r="314" spans="2:10" ht="15" customHeight="1" x14ac:dyDescent="0.25">
      <c r="B314" s="11" t="s">
        <v>494</v>
      </c>
      <c r="C314" s="12" t="s">
        <v>510</v>
      </c>
      <c r="D314" s="12">
        <v>110</v>
      </c>
      <c r="E314" s="13"/>
      <c r="G314" s="40" t="s">
        <v>619</v>
      </c>
      <c r="H314" s="40"/>
      <c r="I314" s="40"/>
      <c r="J314" s="40"/>
    </row>
    <row r="315" spans="2:10" ht="15" customHeight="1" x14ac:dyDescent="0.25">
      <c r="B315" s="11" t="s">
        <v>494</v>
      </c>
      <c r="C315" s="12" t="s">
        <v>620</v>
      </c>
      <c r="D315" s="12">
        <v>40</v>
      </c>
      <c r="E315" s="13"/>
      <c r="G315" s="41" t="s">
        <v>25</v>
      </c>
      <c r="H315" s="41"/>
      <c r="I315" s="7" t="s">
        <v>27</v>
      </c>
      <c r="J315" s="7" t="s">
        <v>28</v>
      </c>
    </row>
    <row r="316" spans="2:10" ht="15" customHeight="1" x14ac:dyDescent="0.25">
      <c r="B316" s="11" t="s">
        <v>494</v>
      </c>
      <c r="C316" s="12" t="s">
        <v>513</v>
      </c>
      <c r="D316" s="12">
        <v>40</v>
      </c>
      <c r="E316" s="13"/>
      <c r="G316" s="42" t="s">
        <v>621</v>
      </c>
      <c r="H316" s="43"/>
      <c r="I316" s="9">
        <v>200</v>
      </c>
      <c r="J316" s="10"/>
    </row>
    <row r="317" spans="2:10" ht="15" customHeight="1" x14ac:dyDescent="0.25">
      <c r="B317" s="11" t="s">
        <v>622</v>
      </c>
      <c r="C317" s="12" t="s">
        <v>623</v>
      </c>
      <c r="D317" s="12">
        <v>40</v>
      </c>
      <c r="E317" s="13"/>
      <c r="G317" s="38" t="s">
        <v>624</v>
      </c>
      <c r="H317" s="39"/>
      <c r="I317" s="12">
        <v>325</v>
      </c>
      <c r="J317" s="13"/>
    </row>
    <row r="318" spans="2:10" ht="15" customHeight="1" x14ac:dyDescent="0.25">
      <c r="B318" s="11" t="s">
        <v>622</v>
      </c>
      <c r="C318" s="12" t="s">
        <v>523</v>
      </c>
      <c r="D318" s="12">
        <v>20</v>
      </c>
      <c r="E318" s="13"/>
      <c r="G318" s="38" t="s">
        <v>625</v>
      </c>
      <c r="H318" s="39"/>
      <c r="I318" s="12">
        <v>60</v>
      </c>
      <c r="J318" s="13"/>
    </row>
    <row r="319" spans="2:10" ht="15" customHeight="1" x14ac:dyDescent="0.25">
      <c r="B319" s="11" t="s">
        <v>622</v>
      </c>
      <c r="C319" s="12" t="s">
        <v>626</v>
      </c>
      <c r="D319" s="12">
        <v>50</v>
      </c>
      <c r="E319" s="13"/>
      <c r="G319" s="38" t="s">
        <v>627</v>
      </c>
      <c r="H319" s="39"/>
      <c r="I319" s="12">
        <v>600</v>
      </c>
      <c r="J319" s="13"/>
    </row>
    <row r="320" spans="2:10" ht="15" customHeight="1" x14ac:dyDescent="0.25">
      <c r="B320" s="11" t="s">
        <v>622</v>
      </c>
      <c r="C320" s="12" t="s">
        <v>535</v>
      </c>
      <c r="D320" s="12">
        <v>40</v>
      </c>
      <c r="E320" s="13"/>
      <c r="G320" s="38" t="s">
        <v>628</v>
      </c>
      <c r="H320" s="39"/>
      <c r="I320" s="12">
        <v>700</v>
      </c>
      <c r="J320" s="13"/>
    </row>
    <row r="321" spans="2:10" ht="15" customHeight="1" x14ac:dyDescent="0.25">
      <c r="B321" s="11" t="s">
        <v>622</v>
      </c>
      <c r="C321" s="12" t="s">
        <v>540</v>
      </c>
      <c r="D321" s="12">
        <v>100</v>
      </c>
      <c r="E321" s="13"/>
      <c r="G321" s="38" t="s">
        <v>629</v>
      </c>
      <c r="H321" s="39"/>
      <c r="I321" s="12">
        <v>50</v>
      </c>
      <c r="J321" s="13"/>
    </row>
    <row r="322" spans="2:10" ht="15" customHeight="1" x14ac:dyDescent="0.25">
      <c r="B322" s="11" t="s">
        <v>521</v>
      </c>
      <c r="C322" s="12" t="s">
        <v>183</v>
      </c>
      <c r="D322" s="12">
        <v>100</v>
      </c>
      <c r="E322" s="13"/>
      <c r="G322" s="38" t="s">
        <v>630</v>
      </c>
      <c r="H322" s="39"/>
      <c r="I322" s="12">
        <v>275</v>
      </c>
      <c r="J322" s="13"/>
    </row>
    <row r="323" spans="2:10" ht="15" customHeight="1" x14ac:dyDescent="0.25">
      <c r="B323" s="11" t="s">
        <v>521</v>
      </c>
      <c r="C323" s="12" t="s">
        <v>631</v>
      </c>
      <c r="D323" s="12">
        <v>40</v>
      </c>
      <c r="E323" s="13"/>
      <c r="G323" s="38" t="s">
        <v>632</v>
      </c>
      <c r="H323" s="39"/>
      <c r="I323" s="12">
        <v>350</v>
      </c>
      <c r="J323" s="13"/>
    </row>
    <row r="324" spans="2:10" ht="15" customHeight="1" x14ac:dyDescent="0.25">
      <c r="B324" s="11" t="s">
        <v>521</v>
      </c>
      <c r="C324" s="12" t="s">
        <v>633</v>
      </c>
      <c r="D324" s="12">
        <v>50</v>
      </c>
      <c r="E324" s="13"/>
      <c r="G324" s="38" t="s">
        <v>634</v>
      </c>
      <c r="H324" s="39"/>
      <c r="I324" s="12">
        <v>125</v>
      </c>
      <c r="J324" s="13"/>
    </row>
    <row r="325" spans="2:10" ht="15" customHeight="1" x14ac:dyDescent="0.25">
      <c r="B325" s="11" t="s">
        <v>521</v>
      </c>
      <c r="C325" s="12" t="s">
        <v>635</v>
      </c>
      <c r="D325" s="12">
        <v>50</v>
      </c>
      <c r="E325" s="13"/>
      <c r="G325" s="38" t="s">
        <v>636</v>
      </c>
      <c r="H325" s="39"/>
      <c r="I325" s="12">
        <v>350</v>
      </c>
      <c r="J325" s="13"/>
    </row>
    <row r="326" spans="2:10" ht="15" customHeight="1" x14ac:dyDescent="0.25">
      <c r="B326" s="11" t="s">
        <v>521</v>
      </c>
      <c r="C326" s="12" t="s">
        <v>527</v>
      </c>
      <c r="D326" s="12">
        <v>120</v>
      </c>
      <c r="E326" s="13"/>
      <c r="G326" s="38" t="s">
        <v>637</v>
      </c>
      <c r="H326" s="39"/>
      <c r="I326" s="12">
        <v>50</v>
      </c>
      <c r="J326" s="13"/>
    </row>
    <row r="327" spans="2:10" ht="15" customHeight="1" x14ac:dyDescent="0.25">
      <c r="B327" s="11" t="s">
        <v>521</v>
      </c>
      <c r="C327" s="12" t="s">
        <v>638</v>
      </c>
      <c r="D327" s="12">
        <v>50</v>
      </c>
      <c r="E327" s="13"/>
      <c r="G327" s="38" t="s">
        <v>639</v>
      </c>
      <c r="H327" s="39"/>
      <c r="I327" s="12">
        <v>200</v>
      </c>
      <c r="J327" s="13"/>
    </row>
    <row r="328" spans="2:10" x14ac:dyDescent="0.25">
      <c r="B328" s="11" t="s">
        <v>553</v>
      </c>
      <c r="C328" s="12" t="s">
        <v>557</v>
      </c>
      <c r="D328" s="12">
        <v>10</v>
      </c>
      <c r="E328" s="13"/>
      <c r="G328" s="38" t="s">
        <v>640</v>
      </c>
      <c r="H328" s="39"/>
      <c r="I328" s="12">
        <v>200</v>
      </c>
      <c r="J328" s="13"/>
    </row>
    <row r="329" spans="2:10" x14ac:dyDescent="0.25">
      <c r="B329" s="11" t="s">
        <v>566</v>
      </c>
      <c r="C329" s="12" t="s">
        <v>567</v>
      </c>
      <c r="D329" s="12">
        <v>20</v>
      </c>
      <c r="E329" s="13"/>
      <c r="G329" s="38" t="s">
        <v>641</v>
      </c>
      <c r="H329" s="39"/>
      <c r="I329" s="12">
        <v>12</v>
      </c>
      <c r="J329" s="13"/>
    </row>
    <row r="330" spans="2:10" x14ac:dyDescent="0.25">
      <c r="B330" s="11" t="s">
        <v>566</v>
      </c>
      <c r="C330" s="12" t="s">
        <v>642</v>
      </c>
      <c r="D330" s="12">
        <v>20</v>
      </c>
      <c r="E330" s="13"/>
      <c r="G330" s="38" t="s">
        <v>643</v>
      </c>
      <c r="H330" s="39"/>
      <c r="I330" s="12">
        <v>300</v>
      </c>
      <c r="J330" s="13"/>
    </row>
    <row r="331" spans="2:10" x14ac:dyDescent="0.25">
      <c r="B331" s="11" t="s">
        <v>566</v>
      </c>
      <c r="C331" s="12" t="s">
        <v>644</v>
      </c>
      <c r="D331" s="12">
        <v>20</v>
      </c>
      <c r="E331" s="13"/>
      <c r="G331" s="38" t="s">
        <v>645</v>
      </c>
      <c r="H331" s="39"/>
      <c r="I331" s="12">
        <v>250</v>
      </c>
      <c r="J331" s="13"/>
    </row>
    <row r="332" spans="2:10" x14ac:dyDescent="0.25">
      <c r="B332" s="11" t="s">
        <v>566</v>
      </c>
      <c r="C332" s="12" t="s">
        <v>646</v>
      </c>
      <c r="D332" s="12">
        <v>75</v>
      </c>
      <c r="E332" s="13"/>
      <c r="G332" s="38" t="s">
        <v>647</v>
      </c>
      <c r="H332" s="39"/>
      <c r="I332" s="12">
        <v>200</v>
      </c>
      <c r="J332" s="13"/>
    </row>
    <row r="333" spans="2:10" x14ac:dyDescent="0.25">
      <c r="B333" s="11" t="s">
        <v>566</v>
      </c>
      <c r="C333" s="12" t="s">
        <v>648</v>
      </c>
      <c r="D333" s="12">
        <v>20</v>
      </c>
      <c r="E333" s="13"/>
      <c r="G333" s="38" t="s">
        <v>649</v>
      </c>
      <c r="H333" s="39"/>
      <c r="I333" s="12">
        <v>100</v>
      </c>
      <c r="J333" s="13"/>
    </row>
    <row r="334" spans="2:10" x14ac:dyDescent="0.25">
      <c r="B334" s="11" t="s">
        <v>566</v>
      </c>
      <c r="C334" s="12" t="s">
        <v>650</v>
      </c>
      <c r="D334" s="12">
        <v>20</v>
      </c>
      <c r="E334" s="13"/>
      <c r="G334" s="38" t="s">
        <v>651</v>
      </c>
      <c r="H334" s="39"/>
      <c r="I334" s="12">
        <v>40</v>
      </c>
      <c r="J334" s="13"/>
    </row>
    <row r="335" spans="2:10" x14ac:dyDescent="0.25">
      <c r="B335" s="11" t="s">
        <v>566</v>
      </c>
      <c r="C335" s="12" t="s">
        <v>652</v>
      </c>
      <c r="D335" s="12">
        <v>20</v>
      </c>
      <c r="E335" s="13"/>
      <c r="G335" s="38" t="s">
        <v>653</v>
      </c>
      <c r="H335" s="39"/>
      <c r="I335" s="12">
        <v>100</v>
      </c>
      <c r="J335" s="13"/>
    </row>
    <row r="336" spans="2:10" x14ac:dyDescent="0.25">
      <c r="B336" s="11" t="s">
        <v>566</v>
      </c>
      <c r="C336" s="12" t="s">
        <v>654</v>
      </c>
      <c r="D336" s="12">
        <v>20</v>
      </c>
      <c r="E336" s="13"/>
      <c r="G336" s="38" t="s">
        <v>655</v>
      </c>
      <c r="H336" s="39"/>
      <c r="I336" s="12">
        <v>100</v>
      </c>
      <c r="J336" s="13"/>
    </row>
    <row r="337" spans="2:10" x14ac:dyDescent="0.25">
      <c r="B337" s="11" t="s">
        <v>656</v>
      </c>
      <c r="C337" s="12" t="s">
        <v>657</v>
      </c>
      <c r="D337" s="12">
        <v>30</v>
      </c>
      <c r="E337" s="13"/>
      <c r="G337" s="38" t="s">
        <v>658</v>
      </c>
      <c r="H337" s="39"/>
      <c r="I337" s="12">
        <v>100</v>
      </c>
      <c r="J337" s="13"/>
    </row>
    <row r="338" spans="2:10" x14ac:dyDescent="0.25">
      <c r="B338" s="11" t="s">
        <v>656</v>
      </c>
      <c r="C338" s="12" t="s">
        <v>659</v>
      </c>
      <c r="D338" s="12">
        <v>60</v>
      </c>
      <c r="E338" s="13"/>
      <c r="G338" s="38" t="s">
        <v>660</v>
      </c>
      <c r="H338" s="39"/>
      <c r="I338" s="12">
        <v>75</v>
      </c>
      <c r="J338" s="13"/>
    </row>
    <row r="339" spans="2:10" x14ac:dyDescent="0.25">
      <c r="B339" s="11" t="s">
        <v>656</v>
      </c>
      <c r="C339" s="12" t="s">
        <v>661</v>
      </c>
      <c r="D339" s="12">
        <v>50</v>
      </c>
      <c r="E339" s="13"/>
      <c r="G339" s="38" t="s">
        <v>662</v>
      </c>
      <c r="H339" s="39"/>
      <c r="I339" s="12">
        <v>100</v>
      </c>
      <c r="J339" s="13"/>
    </row>
    <row r="340" spans="2:10" x14ac:dyDescent="0.25">
      <c r="B340" s="11" t="s">
        <v>656</v>
      </c>
      <c r="C340" s="12" t="s">
        <v>663</v>
      </c>
      <c r="D340" s="12">
        <v>30</v>
      </c>
      <c r="E340" s="13"/>
      <c r="G340" s="38" t="s">
        <v>664</v>
      </c>
      <c r="H340" s="39"/>
      <c r="I340" s="12">
        <v>105</v>
      </c>
      <c r="J340" s="13"/>
    </row>
    <row r="341" spans="2:10" x14ac:dyDescent="0.25">
      <c r="B341" s="11" t="s">
        <v>656</v>
      </c>
      <c r="C341" s="12" t="s">
        <v>334</v>
      </c>
      <c r="D341" s="12">
        <v>20</v>
      </c>
      <c r="E341" s="13"/>
      <c r="G341" s="38" t="s">
        <v>665</v>
      </c>
      <c r="H341" s="39"/>
      <c r="I341" s="12">
        <v>130</v>
      </c>
      <c r="J341" s="13"/>
    </row>
    <row r="342" spans="2:10" x14ac:dyDescent="0.25">
      <c r="B342" s="11" t="s">
        <v>656</v>
      </c>
      <c r="C342" s="12" t="s">
        <v>666</v>
      </c>
      <c r="D342" s="12">
        <v>60</v>
      </c>
      <c r="E342" s="13"/>
      <c r="G342" s="38" t="s">
        <v>667</v>
      </c>
      <c r="H342" s="39"/>
      <c r="I342" s="12">
        <v>130</v>
      </c>
      <c r="J342" s="13"/>
    </row>
    <row r="343" spans="2:10" x14ac:dyDescent="0.25">
      <c r="B343" s="11" t="s">
        <v>656</v>
      </c>
      <c r="C343" s="12" t="s">
        <v>668</v>
      </c>
      <c r="D343" s="12">
        <v>100</v>
      </c>
      <c r="E343" s="13"/>
      <c r="G343" s="38" t="s">
        <v>669</v>
      </c>
      <c r="H343" s="39"/>
      <c r="I343" s="12">
        <v>1400</v>
      </c>
      <c r="J343" s="13"/>
    </row>
    <row r="344" spans="2:10" x14ac:dyDescent="0.25">
      <c r="B344" s="11" t="s">
        <v>656</v>
      </c>
      <c r="C344" s="12" t="s">
        <v>670</v>
      </c>
      <c r="D344" s="12">
        <v>40</v>
      </c>
      <c r="E344" s="13"/>
      <c r="G344" s="38" t="s">
        <v>671</v>
      </c>
      <c r="H344" s="39"/>
      <c r="I344" s="12">
        <v>115</v>
      </c>
      <c r="J344" s="13"/>
    </row>
    <row r="345" spans="2:10" x14ac:dyDescent="0.25">
      <c r="B345" s="11" t="s">
        <v>656</v>
      </c>
      <c r="C345" s="12" t="s">
        <v>672</v>
      </c>
      <c r="D345" s="12">
        <v>100</v>
      </c>
      <c r="E345" s="13"/>
      <c r="G345" s="38" t="s">
        <v>673</v>
      </c>
      <c r="H345" s="39"/>
      <c r="I345" s="12">
        <v>80</v>
      </c>
      <c r="J345" s="13"/>
    </row>
    <row r="346" spans="2:10" x14ac:dyDescent="0.25">
      <c r="B346" s="2" t="s">
        <v>33</v>
      </c>
      <c r="C346" s="2"/>
      <c r="D346" s="2"/>
      <c r="E346" s="2">
        <f>SUM(,J279,J280,J281,J282,J283,J284,J285,J286,J287,J288,J289,J290,J291,J292,J293,J294,J295,J296,J297,J298,J299,J300,J301,J302,J303,E308,E309,E310,E311,E312,E313,E314,E315,E316,E317,E318,E319,E320,E321,E322,E323,E324,E325,E326,E327,E328,E329,E330,E331,E332,E333,E334,E335,E336,E337,E338,E339,E340,E341,E342,E343,E344,E345)</f>
        <v>0</v>
      </c>
      <c r="G346" s="38" t="s">
        <v>674</v>
      </c>
      <c r="H346" s="39"/>
      <c r="I346" s="12">
        <v>150</v>
      </c>
      <c r="J346" s="13"/>
    </row>
    <row r="347" spans="2:10" x14ac:dyDescent="0.25">
      <c r="B347" s="40" t="s">
        <v>675</v>
      </c>
      <c r="C347" s="40"/>
      <c r="D347" s="40"/>
      <c r="E347" s="40"/>
      <c r="G347" s="38" t="s">
        <v>676</v>
      </c>
      <c r="H347" s="39"/>
      <c r="I347" s="12">
        <v>50</v>
      </c>
      <c r="J347" s="13"/>
    </row>
    <row r="348" spans="2:10" x14ac:dyDescent="0.25">
      <c r="B348" s="7" t="s">
        <v>25</v>
      </c>
      <c r="C348" s="7" t="s">
        <v>26</v>
      </c>
      <c r="D348" s="7" t="s">
        <v>27</v>
      </c>
      <c r="E348" s="7" t="s">
        <v>28</v>
      </c>
      <c r="G348" s="38" t="s">
        <v>677</v>
      </c>
      <c r="H348" s="39"/>
      <c r="I348" s="12">
        <v>100</v>
      </c>
      <c r="J348" s="13"/>
    </row>
    <row r="349" spans="2:10" x14ac:dyDescent="0.25">
      <c r="B349" s="8" t="s">
        <v>578</v>
      </c>
      <c r="C349" s="9" t="s">
        <v>602</v>
      </c>
      <c r="D349" s="9">
        <v>20</v>
      </c>
      <c r="E349" s="10"/>
      <c r="G349" s="38" t="s">
        <v>678</v>
      </c>
      <c r="H349" s="39"/>
      <c r="I349" s="12">
        <v>150</v>
      </c>
      <c r="J349" s="13"/>
    </row>
    <row r="350" spans="2:10" x14ac:dyDescent="0.25">
      <c r="B350" s="11" t="s">
        <v>183</v>
      </c>
      <c r="C350" s="12"/>
      <c r="D350" s="12">
        <v>40</v>
      </c>
      <c r="E350" s="13"/>
      <c r="G350" s="38" t="s">
        <v>679</v>
      </c>
      <c r="H350" s="39"/>
      <c r="I350" s="12">
        <v>50</v>
      </c>
      <c r="J350" s="13"/>
    </row>
    <row r="351" spans="2:10" x14ac:dyDescent="0.25">
      <c r="B351" s="11" t="s">
        <v>494</v>
      </c>
      <c r="C351" s="12" t="s">
        <v>607</v>
      </c>
      <c r="D351" s="12">
        <v>20</v>
      </c>
      <c r="E351" s="13"/>
      <c r="G351" s="38" t="s">
        <v>680</v>
      </c>
      <c r="H351" s="39"/>
      <c r="I351" s="12">
        <v>105</v>
      </c>
      <c r="J351" s="13"/>
    </row>
    <row r="352" spans="2:10" x14ac:dyDescent="0.25">
      <c r="B352" s="11" t="s">
        <v>494</v>
      </c>
      <c r="C352" s="12" t="s">
        <v>681</v>
      </c>
      <c r="D352" s="12">
        <v>10</v>
      </c>
      <c r="E352" s="13"/>
      <c r="G352" s="38" t="s">
        <v>682</v>
      </c>
      <c r="H352" s="39"/>
      <c r="I352" s="12">
        <v>100</v>
      </c>
      <c r="J352" s="13"/>
    </row>
    <row r="353" spans="2:10" x14ac:dyDescent="0.25">
      <c r="B353" s="2" t="s">
        <v>33</v>
      </c>
      <c r="C353" s="2"/>
      <c r="D353" s="2"/>
      <c r="E353" s="2">
        <f>SUM(,E349,E350,E351,E352)</f>
        <v>0</v>
      </c>
      <c r="G353" s="38" t="s">
        <v>683</v>
      </c>
      <c r="H353" s="39"/>
      <c r="I353" s="12">
        <v>125</v>
      </c>
      <c r="J353" s="13"/>
    </row>
    <row r="354" spans="2:10" x14ac:dyDescent="0.25">
      <c r="B354" s="40" t="s">
        <v>684</v>
      </c>
      <c r="C354" s="40"/>
      <c r="D354" s="40"/>
      <c r="E354" s="40"/>
      <c r="G354" s="38" t="s">
        <v>685</v>
      </c>
      <c r="H354" s="39"/>
      <c r="I354" s="12">
        <v>6</v>
      </c>
      <c r="J354" s="13"/>
    </row>
    <row r="355" spans="2:10" x14ac:dyDescent="0.25">
      <c r="B355" s="7" t="s">
        <v>25</v>
      </c>
      <c r="C355" s="7" t="s">
        <v>26</v>
      </c>
      <c r="D355" s="7" t="s">
        <v>27</v>
      </c>
      <c r="E355" s="7" t="s">
        <v>28</v>
      </c>
      <c r="G355" s="38" t="s">
        <v>686</v>
      </c>
      <c r="H355" s="39"/>
      <c r="I355" s="12">
        <v>35</v>
      </c>
      <c r="J355" s="13"/>
    </row>
    <row r="356" spans="2:10" x14ac:dyDescent="0.25">
      <c r="B356" s="8" t="s">
        <v>687</v>
      </c>
      <c r="C356" s="9" t="s">
        <v>688</v>
      </c>
      <c r="D356" s="9">
        <v>100</v>
      </c>
      <c r="E356" s="10"/>
      <c r="G356" s="38" t="s">
        <v>689</v>
      </c>
      <c r="H356" s="39"/>
      <c r="I356" s="12">
        <v>65</v>
      </c>
      <c r="J356" s="13"/>
    </row>
    <row r="357" spans="2:10" x14ac:dyDescent="0.25">
      <c r="B357" s="11" t="s">
        <v>690</v>
      </c>
      <c r="C357" s="12" t="s">
        <v>691</v>
      </c>
      <c r="D357" s="12">
        <v>50</v>
      </c>
      <c r="E357" s="13"/>
      <c r="G357" s="38" t="s">
        <v>692</v>
      </c>
      <c r="H357" s="39"/>
      <c r="I357" s="12">
        <v>36</v>
      </c>
      <c r="J357" s="13"/>
    </row>
    <row r="358" spans="2:10" x14ac:dyDescent="0.25">
      <c r="B358" s="11" t="s">
        <v>693</v>
      </c>
      <c r="C358" s="12" t="s">
        <v>694</v>
      </c>
      <c r="D358" s="12">
        <v>50</v>
      </c>
      <c r="E358" s="13"/>
      <c r="G358" s="38" t="s">
        <v>695</v>
      </c>
      <c r="H358" s="39"/>
      <c r="I358" s="12">
        <v>80</v>
      </c>
      <c r="J358" s="13"/>
    </row>
    <row r="359" spans="2:10" x14ac:dyDescent="0.25">
      <c r="B359" s="11" t="s">
        <v>696</v>
      </c>
      <c r="C359" s="12" t="s">
        <v>567</v>
      </c>
      <c r="D359" s="12">
        <v>20</v>
      </c>
      <c r="E359" s="13"/>
      <c r="G359" s="38" t="s">
        <v>697</v>
      </c>
      <c r="H359" s="39"/>
      <c r="I359" s="12">
        <v>80</v>
      </c>
      <c r="J359" s="13"/>
    </row>
    <row r="360" spans="2:10" x14ac:dyDescent="0.25">
      <c r="B360" s="11" t="s">
        <v>696</v>
      </c>
      <c r="C360" s="12" t="s">
        <v>698</v>
      </c>
      <c r="D360" s="12">
        <v>20</v>
      </c>
      <c r="E360" s="13"/>
      <c r="G360" s="38" t="s">
        <v>699</v>
      </c>
      <c r="H360" s="39"/>
      <c r="I360" s="12">
        <v>40</v>
      </c>
      <c r="J360" s="13"/>
    </row>
    <row r="361" spans="2:10" x14ac:dyDescent="0.25">
      <c r="B361" s="11" t="s">
        <v>566</v>
      </c>
      <c r="C361" s="12" t="s">
        <v>700</v>
      </c>
      <c r="D361" s="12">
        <v>50</v>
      </c>
      <c r="E361" s="13"/>
      <c r="G361" s="38" t="s">
        <v>701</v>
      </c>
      <c r="H361" s="39"/>
      <c r="I361" s="12">
        <v>60</v>
      </c>
      <c r="J361" s="13"/>
    </row>
    <row r="362" spans="2:10" x14ac:dyDescent="0.25">
      <c r="B362" s="11" t="s">
        <v>569</v>
      </c>
      <c r="C362" s="12" t="s">
        <v>702</v>
      </c>
      <c r="D362" s="12">
        <v>25</v>
      </c>
      <c r="E362" s="13"/>
      <c r="G362" s="38" t="s">
        <v>703</v>
      </c>
      <c r="H362" s="39"/>
      <c r="I362" s="12">
        <v>80</v>
      </c>
      <c r="J362" s="13"/>
    </row>
    <row r="363" spans="2:10" x14ac:dyDescent="0.25">
      <c r="B363" s="2" t="s">
        <v>33</v>
      </c>
      <c r="C363" s="2"/>
      <c r="D363" s="2"/>
      <c r="E363" s="2">
        <f>SUM(,E356,E357,E358,E359,E360,E361,E362)</f>
        <v>0</v>
      </c>
      <c r="G363" s="38" t="s">
        <v>704</v>
      </c>
      <c r="H363" s="39"/>
      <c r="I363" s="12">
        <v>60</v>
      </c>
      <c r="J363" s="13"/>
    </row>
    <row r="364" spans="2:10" x14ac:dyDescent="0.25">
      <c r="B364" s="40" t="s">
        <v>705</v>
      </c>
      <c r="C364" s="40"/>
      <c r="D364" s="40"/>
      <c r="E364" s="40"/>
      <c r="G364" s="38" t="s">
        <v>706</v>
      </c>
      <c r="H364" s="39"/>
      <c r="I364" s="12">
        <v>80</v>
      </c>
      <c r="J364" s="13"/>
    </row>
    <row r="365" spans="2:10" x14ac:dyDescent="0.25">
      <c r="B365" s="7" t="s">
        <v>25</v>
      </c>
      <c r="C365" s="7" t="s">
        <v>26</v>
      </c>
      <c r="D365" s="7" t="s">
        <v>27</v>
      </c>
      <c r="E365" s="7" t="s">
        <v>28</v>
      </c>
      <c r="G365" s="38" t="s">
        <v>707</v>
      </c>
      <c r="H365" s="39"/>
      <c r="I365" s="12">
        <v>40</v>
      </c>
      <c r="J365" s="13"/>
    </row>
    <row r="366" spans="2:10" x14ac:dyDescent="0.25">
      <c r="B366" s="8" t="s">
        <v>236</v>
      </c>
      <c r="C366" s="9"/>
      <c r="D366" s="9">
        <v>100</v>
      </c>
      <c r="E366" s="10"/>
      <c r="G366" s="38" t="s">
        <v>708</v>
      </c>
      <c r="H366" s="39"/>
      <c r="I366" s="12">
        <v>125</v>
      </c>
      <c r="J366" s="13"/>
    </row>
    <row r="367" spans="2:10" x14ac:dyDescent="0.25">
      <c r="B367" s="11" t="s">
        <v>569</v>
      </c>
      <c r="C367" s="12" t="s">
        <v>709</v>
      </c>
      <c r="D367" s="12">
        <v>40</v>
      </c>
      <c r="E367" s="13"/>
      <c r="G367" s="38" t="s">
        <v>710</v>
      </c>
      <c r="H367" s="39"/>
      <c r="I367" s="12">
        <v>150</v>
      </c>
      <c r="J367" s="13"/>
    </row>
    <row r="368" spans="2:10" x14ac:dyDescent="0.25">
      <c r="B368" s="2" t="s">
        <v>33</v>
      </c>
      <c r="C368" s="2"/>
      <c r="D368" s="2"/>
      <c r="E368" s="2">
        <f>SUM(,E366,E367)</f>
        <v>0</v>
      </c>
      <c r="G368" s="38" t="s">
        <v>711</v>
      </c>
      <c r="H368" s="39"/>
      <c r="I368" s="12">
        <v>250</v>
      </c>
      <c r="J368" s="13"/>
    </row>
    <row r="369" spans="2:10" x14ac:dyDescent="0.25">
      <c r="B369" s="40" t="s">
        <v>712</v>
      </c>
      <c r="C369" s="40"/>
      <c r="D369" s="40"/>
      <c r="E369" s="40"/>
      <c r="G369" s="38" t="s">
        <v>713</v>
      </c>
      <c r="H369" s="39"/>
      <c r="I369" s="12">
        <v>75</v>
      </c>
      <c r="J369" s="13"/>
    </row>
    <row r="370" spans="2:10" x14ac:dyDescent="0.25">
      <c r="B370" s="7" t="s">
        <v>25</v>
      </c>
      <c r="C370" s="7" t="s">
        <v>26</v>
      </c>
      <c r="D370" s="7" t="s">
        <v>27</v>
      </c>
      <c r="E370" s="7" t="s">
        <v>28</v>
      </c>
      <c r="G370" s="38" t="s">
        <v>714</v>
      </c>
      <c r="H370" s="39"/>
      <c r="I370" s="12">
        <v>200</v>
      </c>
      <c r="J370" s="13"/>
    </row>
    <row r="371" spans="2:10" x14ac:dyDescent="0.25">
      <c r="B371" s="8" t="s">
        <v>465</v>
      </c>
      <c r="C371" s="9" t="s">
        <v>715</v>
      </c>
      <c r="D371" s="9">
        <v>100</v>
      </c>
      <c r="E371" s="10"/>
      <c r="G371" s="38" t="s">
        <v>716</v>
      </c>
      <c r="H371" s="39"/>
      <c r="I371" s="12">
        <v>65</v>
      </c>
      <c r="J371" s="13"/>
    </row>
    <row r="372" spans="2:10" x14ac:dyDescent="0.25">
      <c r="B372" s="2" t="s">
        <v>33</v>
      </c>
      <c r="C372" s="2"/>
      <c r="D372" s="2"/>
      <c r="E372" s="2">
        <f>SUM(,E371)</f>
        <v>0</v>
      </c>
      <c r="G372" s="38" t="s">
        <v>717</v>
      </c>
      <c r="H372" s="39"/>
      <c r="I372" s="12">
        <v>80</v>
      </c>
      <c r="J372" s="13"/>
    </row>
    <row r="373" spans="2:10" x14ac:dyDescent="0.25">
      <c r="G373" s="38" t="s">
        <v>718</v>
      </c>
      <c r="H373" s="39"/>
      <c r="I373" s="12">
        <v>90</v>
      </c>
      <c r="J373" s="13"/>
    </row>
    <row r="374" spans="2:10" x14ac:dyDescent="0.25">
      <c r="G374" s="38" t="s">
        <v>719</v>
      </c>
      <c r="H374" s="39"/>
      <c r="I374" s="12">
        <v>90</v>
      </c>
      <c r="J374" s="13"/>
    </row>
    <row r="375" spans="2:10" x14ac:dyDescent="0.25">
      <c r="G375" s="38" t="s">
        <v>720</v>
      </c>
      <c r="H375" s="39"/>
      <c r="I375" s="12">
        <v>300</v>
      </c>
      <c r="J375" s="13"/>
    </row>
    <row r="378" spans="2:10" x14ac:dyDescent="0.25">
      <c r="B378" s="40" t="s">
        <v>619</v>
      </c>
      <c r="C378" s="40"/>
      <c r="D378" s="40"/>
      <c r="E378" s="40"/>
    </row>
    <row r="379" spans="2:10" x14ac:dyDescent="0.25">
      <c r="B379" s="41" t="s">
        <v>25</v>
      </c>
      <c r="C379" s="41"/>
      <c r="D379" s="7" t="s">
        <v>27</v>
      </c>
      <c r="E379" s="7" t="s">
        <v>28</v>
      </c>
    </row>
    <row r="380" spans="2:10" x14ac:dyDescent="0.25">
      <c r="B380" s="42" t="s">
        <v>721</v>
      </c>
      <c r="C380" s="43"/>
      <c r="D380" s="9">
        <v>150</v>
      </c>
      <c r="E380" s="10"/>
    </row>
    <row r="381" spans="2:10" x14ac:dyDescent="0.25">
      <c r="B381" s="38" t="s">
        <v>722</v>
      </c>
      <c r="C381" s="39"/>
      <c r="D381" s="12">
        <v>150</v>
      </c>
      <c r="E381" s="13"/>
    </row>
    <row r="382" spans="2:10" x14ac:dyDescent="0.25">
      <c r="B382" s="38" t="s">
        <v>723</v>
      </c>
      <c r="C382" s="39"/>
      <c r="D382" s="12">
        <v>600</v>
      </c>
      <c r="E382" s="13"/>
    </row>
    <row r="383" spans="2:10" x14ac:dyDescent="0.25">
      <c r="B383" s="38" t="s">
        <v>724</v>
      </c>
      <c r="C383" s="39"/>
      <c r="D383" s="12">
        <v>95</v>
      </c>
      <c r="E383" s="13"/>
    </row>
    <row r="384" spans="2:10" x14ac:dyDescent="0.25">
      <c r="B384" s="38" t="s">
        <v>725</v>
      </c>
      <c r="C384" s="39"/>
      <c r="D384" s="12">
        <v>95</v>
      </c>
      <c r="E384" s="13"/>
    </row>
    <row r="385" spans="2:5" x14ac:dyDescent="0.25">
      <c r="B385" s="38" t="s">
        <v>726</v>
      </c>
      <c r="C385" s="39"/>
      <c r="D385" s="12">
        <v>125</v>
      </c>
      <c r="E385" s="13"/>
    </row>
    <row r="386" spans="2:5" x14ac:dyDescent="0.25">
      <c r="B386" s="38" t="s">
        <v>727</v>
      </c>
      <c r="C386" s="39"/>
      <c r="D386" s="12">
        <v>95</v>
      </c>
      <c r="E386" s="13"/>
    </row>
    <row r="387" spans="2:5" x14ac:dyDescent="0.25">
      <c r="B387" s="38" t="s">
        <v>728</v>
      </c>
      <c r="C387" s="39"/>
      <c r="D387" s="12">
        <v>70</v>
      </c>
      <c r="E387" s="13"/>
    </row>
    <row r="388" spans="2:5" x14ac:dyDescent="0.25">
      <c r="B388" s="38" t="s">
        <v>729</v>
      </c>
      <c r="C388" s="39"/>
      <c r="D388" s="12">
        <v>50</v>
      </c>
      <c r="E388" s="13"/>
    </row>
    <row r="389" spans="2:5" x14ac:dyDescent="0.25">
      <c r="B389" s="38" t="s">
        <v>730</v>
      </c>
      <c r="C389" s="39"/>
      <c r="D389" s="12">
        <v>20</v>
      </c>
      <c r="E389" s="13"/>
    </row>
    <row r="390" spans="2:5" x14ac:dyDescent="0.25">
      <c r="B390" s="38" t="s">
        <v>731</v>
      </c>
      <c r="C390" s="39"/>
      <c r="D390" s="12">
        <v>10</v>
      </c>
      <c r="E390" s="13"/>
    </row>
    <row r="391" spans="2:5" x14ac:dyDescent="0.25">
      <c r="B391" s="38" t="s">
        <v>732</v>
      </c>
      <c r="C391" s="39"/>
      <c r="D391" s="12">
        <v>20</v>
      </c>
      <c r="E391" s="13"/>
    </row>
    <row r="392" spans="2:5" x14ac:dyDescent="0.25">
      <c r="B392" s="38" t="s">
        <v>733</v>
      </c>
      <c r="C392" s="39"/>
      <c r="D392" s="12">
        <v>25</v>
      </c>
      <c r="E392" s="13"/>
    </row>
    <row r="393" spans="2:5" x14ac:dyDescent="0.25">
      <c r="B393" s="38" t="s">
        <v>734</v>
      </c>
      <c r="C393" s="39"/>
      <c r="D393" s="12">
        <v>30</v>
      </c>
      <c r="E393" s="13"/>
    </row>
    <row r="394" spans="2:5" x14ac:dyDescent="0.25">
      <c r="B394" s="38" t="s">
        <v>735</v>
      </c>
      <c r="C394" s="39"/>
      <c r="D394" s="12">
        <v>15</v>
      </c>
      <c r="E394" s="13"/>
    </row>
    <row r="395" spans="2:5" x14ac:dyDescent="0.25">
      <c r="B395" s="38" t="s">
        <v>736</v>
      </c>
      <c r="C395" s="39"/>
      <c r="D395" s="12">
        <v>15</v>
      </c>
      <c r="E395" s="13"/>
    </row>
    <row r="396" spans="2:5" x14ac:dyDescent="0.25">
      <c r="B396" s="38" t="s">
        <v>737</v>
      </c>
      <c r="C396" s="39"/>
      <c r="D396" s="12">
        <v>50</v>
      </c>
      <c r="E396" s="13"/>
    </row>
    <row r="397" spans="2:5" x14ac:dyDescent="0.25">
      <c r="B397" s="38" t="s">
        <v>738</v>
      </c>
      <c r="C397" s="39"/>
      <c r="D397" s="12">
        <v>25</v>
      </c>
      <c r="E397" s="13"/>
    </row>
    <row r="398" spans="2:5" x14ac:dyDescent="0.25">
      <c r="B398" s="38" t="s">
        <v>739</v>
      </c>
      <c r="C398" s="39"/>
      <c r="D398" s="12">
        <v>20</v>
      </c>
      <c r="E398" s="13"/>
    </row>
    <row r="399" spans="2:5" x14ac:dyDescent="0.25">
      <c r="B399" s="38" t="s">
        <v>740</v>
      </c>
      <c r="C399" s="39"/>
      <c r="D399" s="12">
        <v>65</v>
      </c>
      <c r="E399" s="13"/>
    </row>
    <row r="400" spans="2:5" x14ac:dyDescent="0.25">
      <c r="B400" s="38" t="s">
        <v>741</v>
      </c>
      <c r="C400" s="39"/>
      <c r="D400" s="12">
        <v>10</v>
      </c>
      <c r="E400" s="13"/>
    </row>
    <row r="401" spans="2:5" x14ac:dyDescent="0.25">
      <c r="B401" s="38" t="s">
        <v>742</v>
      </c>
      <c r="C401" s="39"/>
      <c r="D401" s="12">
        <v>40</v>
      </c>
      <c r="E401" s="13"/>
    </row>
    <row r="402" spans="2:5" x14ac:dyDescent="0.25">
      <c r="B402" s="38" t="s">
        <v>743</v>
      </c>
      <c r="C402" s="39"/>
      <c r="D402" s="12">
        <v>60</v>
      </c>
      <c r="E402" s="13"/>
    </row>
    <row r="403" spans="2:5" x14ac:dyDescent="0.25">
      <c r="B403" s="38" t="s">
        <v>744</v>
      </c>
      <c r="C403" s="39"/>
      <c r="D403" s="12">
        <v>35</v>
      </c>
      <c r="E403" s="13"/>
    </row>
    <row r="404" spans="2:5" x14ac:dyDescent="0.25">
      <c r="B404" s="38" t="s">
        <v>745</v>
      </c>
      <c r="C404" s="39"/>
      <c r="D404" s="12">
        <v>25</v>
      </c>
      <c r="E404" s="13"/>
    </row>
    <row r="405" spans="2:5" x14ac:dyDescent="0.25">
      <c r="B405" s="38" t="s">
        <v>746</v>
      </c>
      <c r="C405" s="39"/>
      <c r="D405" s="12">
        <v>50</v>
      </c>
      <c r="E405" s="13"/>
    </row>
    <row r="406" spans="2:5" x14ac:dyDescent="0.25">
      <c r="B406" s="38" t="s">
        <v>747</v>
      </c>
      <c r="C406" s="39"/>
      <c r="D406" s="12">
        <v>6</v>
      </c>
      <c r="E406" s="13"/>
    </row>
    <row r="407" spans="2:5" x14ac:dyDescent="0.25">
      <c r="B407" s="38" t="s">
        <v>748</v>
      </c>
      <c r="C407" s="39"/>
      <c r="D407" s="12">
        <v>30</v>
      </c>
      <c r="E407" s="13"/>
    </row>
    <row r="408" spans="2:5" x14ac:dyDescent="0.25">
      <c r="B408" s="38" t="s">
        <v>749</v>
      </c>
      <c r="C408" s="39"/>
      <c r="D408" s="12">
        <v>13</v>
      </c>
      <c r="E408" s="13"/>
    </row>
    <row r="409" spans="2:5" x14ac:dyDescent="0.25">
      <c r="B409" s="38" t="s">
        <v>750</v>
      </c>
      <c r="C409" s="39"/>
      <c r="D409" s="12">
        <v>20</v>
      </c>
      <c r="E409" s="13"/>
    </row>
    <row r="410" spans="2:5" x14ac:dyDescent="0.25">
      <c r="B410" s="38" t="s">
        <v>751</v>
      </c>
      <c r="C410" s="39"/>
      <c r="D410" s="12">
        <v>20</v>
      </c>
      <c r="E410" s="13"/>
    </row>
    <row r="411" spans="2:5" x14ac:dyDescent="0.25">
      <c r="B411" s="38" t="s">
        <v>752</v>
      </c>
      <c r="C411" s="39"/>
      <c r="D411" s="12">
        <v>6</v>
      </c>
      <c r="E411" s="13"/>
    </row>
    <row r="412" spans="2:5" x14ac:dyDescent="0.25">
      <c r="B412" s="38" t="s">
        <v>753</v>
      </c>
      <c r="C412" s="39"/>
      <c r="D412" s="12">
        <v>3</v>
      </c>
      <c r="E412" s="13"/>
    </row>
    <row r="413" spans="2:5" x14ac:dyDescent="0.25">
      <c r="B413" s="38" t="s">
        <v>754</v>
      </c>
      <c r="C413" s="39"/>
      <c r="D413" s="12">
        <v>17</v>
      </c>
      <c r="E413" s="13"/>
    </row>
    <row r="414" spans="2:5" x14ac:dyDescent="0.25">
      <c r="B414" s="38" t="s">
        <v>755</v>
      </c>
      <c r="C414" s="39"/>
      <c r="D414" s="12">
        <v>20</v>
      </c>
      <c r="E414" s="13"/>
    </row>
    <row r="415" spans="2:5" x14ac:dyDescent="0.25">
      <c r="B415" s="38" t="s">
        <v>756</v>
      </c>
      <c r="C415" s="39"/>
      <c r="D415" s="12">
        <v>20</v>
      </c>
      <c r="E415" s="13"/>
    </row>
    <row r="416" spans="2:5" x14ac:dyDescent="0.25">
      <c r="B416" s="38" t="s">
        <v>757</v>
      </c>
      <c r="C416" s="39"/>
      <c r="D416" s="12">
        <v>10</v>
      </c>
      <c r="E416" s="13"/>
    </row>
    <row r="417" spans="2:5" x14ac:dyDescent="0.25">
      <c r="B417" s="38" t="s">
        <v>758</v>
      </c>
      <c r="C417" s="39"/>
      <c r="D417" s="12">
        <v>35</v>
      </c>
      <c r="E417" s="13"/>
    </row>
    <row r="418" spans="2:5" x14ac:dyDescent="0.25">
      <c r="B418" s="38" t="s">
        <v>759</v>
      </c>
      <c r="C418" s="39"/>
      <c r="D418" s="12">
        <v>20</v>
      </c>
      <c r="E418" s="13"/>
    </row>
    <row r="419" spans="2:5" x14ac:dyDescent="0.25">
      <c r="B419" s="38" t="s">
        <v>760</v>
      </c>
      <c r="C419" s="39"/>
      <c r="D419" s="12">
        <v>15</v>
      </c>
      <c r="E419" s="13"/>
    </row>
    <row r="420" spans="2:5" x14ac:dyDescent="0.25">
      <c r="B420" s="38" t="s">
        <v>761</v>
      </c>
      <c r="C420" s="39"/>
      <c r="D420" s="12">
        <v>25</v>
      </c>
      <c r="E420" s="13"/>
    </row>
    <row r="421" spans="2:5" x14ac:dyDescent="0.25">
      <c r="B421" s="38" t="s">
        <v>762</v>
      </c>
      <c r="C421" s="39"/>
      <c r="D421" s="12">
        <v>10</v>
      </c>
      <c r="E421" s="13"/>
    </row>
    <row r="422" spans="2:5" x14ac:dyDescent="0.25">
      <c r="B422" s="38" t="s">
        <v>763</v>
      </c>
      <c r="C422" s="39"/>
      <c r="D422" s="12">
        <v>20</v>
      </c>
      <c r="E422" s="13"/>
    </row>
    <row r="423" spans="2:5" x14ac:dyDescent="0.25">
      <c r="B423" s="38" t="s">
        <v>764</v>
      </c>
      <c r="C423" s="39"/>
      <c r="D423" s="12">
        <v>9</v>
      </c>
      <c r="E423" s="13"/>
    </row>
    <row r="424" spans="2:5" x14ac:dyDescent="0.25">
      <c r="B424" s="38" t="s">
        <v>765</v>
      </c>
      <c r="C424" s="39"/>
      <c r="D424" s="12">
        <v>20</v>
      </c>
      <c r="E424" s="13"/>
    </row>
    <row r="425" spans="2:5" x14ac:dyDescent="0.25">
      <c r="B425" s="38" t="s">
        <v>766</v>
      </c>
      <c r="C425" s="39"/>
      <c r="D425" s="12">
        <v>20</v>
      </c>
      <c r="E425" s="13"/>
    </row>
    <row r="426" spans="2:5" x14ac:dyDescent="0.25">
      <c r="B426" s="38" t="s">
        <v>767</v>
      </c>
      <c r="C426" s="39"/>
      <c r="D426" s="12">
        <v>18</v>
      </c>
      <c r="E426" s="13"/>
    </row>
    <row r="427" spans="2:5" x14ac:dyDescent="0.25">
      <c r="B427" s="38" t="s">
        <v>768</v>
      </c>
      <c r="C427" s="39"/>
      <c r="D427" s="12">
        <v>15</v>
      </c>
      <c r="E427" s="13"/>
    </row>
    <row r="428" spans="2:5" x14ac:dyDescent="0.25">
      <c r="B428" s="38" t="s">
        <v>769</v>
      </c>
      <c r="C428" s="39"/>
      <c r="D428" s="12">
        <v>50</v>
      </c>
      <c r="E428" s="13"/>
    </row>
    <row r="429" spans="2:5" x14ac:dyDescent="0.25">
      <c r="B429" s="38" t="s">
        <v>770</v>
      </c>
      <c r="C429" s="39"/>
      <c r="D429" s="12">
        <v>30</v>
      </c>
      <c r="E429" s="13"/>
    </row>
    <row r="430" spans="2:5" x14ac:dyDescent="0.25">
      <c r="B430" s="38" t="s">
        <v>771</v>
      </c>
      <c r="C430" s="39"/>
      <c r="D430" s="12">
        <v>40</v>
      </c>
      <c r="E430" s="13"/>
    </row>
    <row r="431" spans="2:5" x14ac:dyDescent="0.25">
      <c r="B431" s="2" t="s">
        <v>33</v>
      </c>
      <c r="C431" s="2"/>
      <c r="D431" s="2"/>
      <c r="E431" s="2">
        <f>SUM(,J316,J317,J318,J319,J320,J321,J322,J323,J324,J325,J326,J327,J328,J329,J330,J331,J332,J333,J334,J335,J336,J337,J338,J339,J340,J341,J342,J343,J344,J345,J346,J347,J348,J349,J350,J351,J352,J353,J354,J355,J356,J357,J358,J359,J360,J361,J362,J363,J364,J365,J366,J367,J368,J369,J370,J371,J372,J373,J374,J375,E380,E381,E382,E383,E384,E385,E386,E387,E388,E389,E390,E391,E392,E393,E394,E395,E396,E397,E398,E399,E400,E401,E402,E403,E404,E405,E406,E407,E408,E409,E410,E411,E412,E413,E414,E415,E416,E417,E418,E419,E420,E421,E422,E423,E424,E425,E426,E427,E428,E429,E430)</f>
        <v>0</v>
      </c>
    </row>
    <row r="432" spans="2:5" x14ac:dyDescent="0.25">
      <c r="B432" s="40" t="s">
        <v>772</v>
      </c>
      <c r="C432" s="40"/>
      <c r="D432" s="40"/>
      <c r="E432" s="40"/>
    </row>
    <row r="433" spans="2:5" x14ac:dyDescent="0.25">
      <c r="B433" s="7" t="s">
        <v>25</v>
      </c>
      <c r="C433" s="7" t="s">
        <v>26</v>
      </c>
      <c r="D433" s="7" t="s">
        <v>27</v>
      </c>
      <c r="E433" s="7" t="s">
        <v>28</v>
      </c>
    </row>
    <row r="434" spans="2:5" x14ac:dyDescent="0.25">
      <c r="B434" s="8" t="s">
        <v>773</v>
      </c>
      <c r="C434" s="9" t="s">
        <v>774</v>
      </c>
      <c r="D434" s="9">
        <v>50</v>
      </c>
      <c r="E434" s="10"/>
    </row>
    <row r="435" spans="2:5" x14ac:dyDescent="0.25">
      <c r="B435" s="2" t="s">
        <v>33</v>
      </c>
      <c r="C435" s="2"/>
      <c r="D435" s="2"/>
      <c r="E435" s="2">
        <f>SUM(,E434)</f>
        <v>0</v>
      </c>
    </row>
  </sheetData>
  <mergeCells count="198">
    <mergeCell ref="C5:E5"/>
    <mergeCell ref="H5:J5"/>
    <mergeCell ref="C6:E6"/>
    <mergeCell ref="G6:J6"/>
    <mergeCell ref="C7:E7"/>
    <mergeCell ref="G7:J7"/>
    <mergeCell ref="B1:J1"/>
    <mergeCell ref="B2:E2"/>
    <mergeCell ref="G2:J2"/>
    <mergeCell ref="C3:E3"/>
    <mergeCell ref="H3:J3"/>
    <mergeCell ref="C4:E4"/>
    <mergeCell ref="H4:J4"/>
    <mergeCell ref="C13:E13"/>
    <mergeCell ref="H13:J13"/>
    <mergeCell ref="C14:E14"/>
    <mergeCell ref="H14:J14"/>
    <mergeCell ref="B15:E15"/>
    <mergeCell ref="G15:J15"/>
    <mergeCell ref="B8:J8"/>
    <mergeCell ref="B9:E9"/>
    <mergeCell ref="F9:F15"/>
    <mergeCell ref="G9:J9"/>
    <mergeCell ref="C10:E10"/>
    <mergeCell ref="H10:J10"/>
    <mergeCell ref="C11:E11"/>
    <mergeCell ref="H11:J11"/>
    <mergeCell ref="C12:E12"/>
    <mergeCell ref="H12:J12"/>
    <mergeCell ref="B34:E34"/>
    <mergeCell ref="B38:E38"/>
    <mergeCell ref="B42:E42"/>
    <mergeCell ref="B57:E57"/>
    <mergeCell ref="B61:E61"/>
    <mergeCell ref="G68:J68"/>
    <mergeCell ref="B16:J16"/>
    <mergeCell ref="B18:E18"/>
    <mergeCell ref="G18:J18"/>
    <mergeCell ref="B22:E22"/>
    <mergeCell ref="B26:E26"/>
    <mergeCell ref="B30:E30"/>
    <mergeCell ref="B106:E106"/>
    <mergeCell ref="B114:E114"/>
    <mergeCell ref="B118:E118"/>
    <mergeCell ref="B123:E123"/>
    <mergeCell ref="B127:E127"/>
    <mergeCell ref="G129:J129"/>
    <mergeCell ref="B78:E78"/>
    <mergeCell ref="G80:J80"/>
    <mergeCell ref="B90:E90"/>
    <mergeCell ref="G90:J90"/>
    <mergeCell ref="B94:E94"/>
    <mergeCell ref="G105:J105"/>
    <mergeCell ref="G176:J176"/>
    <mergeCell ref="G187:J187"/>
    <mergeCell ref="G195:J195"/>
    <mergeCell ref="G203:J203"/>
    <mergeCell ref="G213:J213"/>
    <mergeCell ref="G217:J217"/>
    <mergeCell ref="B131:E131"/>
    <mergeCell ref="G134:J134"/>
    <mergeCell ref="G145:J145"/>
    <mergeCell ref="B153:E153"/>
    <mergeCell ref="B162:E162"/>
    <mergeCell ref="G162:J162"/>
    <mergeCell ref="B279:E279"/>
    <mergeCell ref="B283:E283"/>
    <mergeCell ref="B287:E287"/>
    <mergeCell ref="B292:E292"/>
    <mergeCell ref="B306:E306"/>
    <mergeCell ref="G306:J306"/>
    <mergeCell ref="G223:J223"/>
    <mergeCell ref="B226:E226"/>
    <mergeCell ref="G227:J227"/>
    <mergeCell ref="B234:E234"/>
    <mergeCell ref="G234:J234"/>
    <mergeCell ref="G277:J277"/>
    <mergeCell ref="G319:H319"/>
    <mergeCell ref="G320:H320"/>
    <mergeCell ref="G321:H321"/>
    <mergeCell ref="G322:H322"/>
    <mergeCell ref="G323:H323"/>
    <mergeCell ref="G324:H324"/>
    <mergeCell ref="G310:J310"/>
    <mergeCell ref="G314:J314"/>
    <mergeCell ref="G315:H315"/>
    <mergeCell ref="G316:H316"/>
    <mergeCell ref="G317:H317"/>
    <mergeCell ref="G318:H318"/>
    <mergeCell ref="G331:H331"/>
    <mergeCell ref="G332:H332"/>
    <mergeCell ref="G333:H333"/>
    <mergeCell ref="G334:H334"/>
    <mergeCell ref="G335:H335"/>
    <mergeCell ref="G336:H336"/>
    <mergeCell ref="G325:H325"/>
    <mergeCell ref="G326:H326"/>
    <mergeCell ref="G327:H327"/>
    <mergeCell ref="G328:H328"/>
    <mergeCell ref="G329:H329"/>
    <mergeCell ref="G330:H330"/>
    <mergeCell ref="G343:H343"/>
    <mergeCell ref="G344:H344"/>
    <mergeCell ref="G345:H345"/>
    <mergeCell ref="G346:H346"/>
    <mergeCell ref="B347:E347"/>
    <mergeCell ref="G347:H347"/>
    <mergeCell ref="G337:H337"/>
    <mergeCell ref="G338:H338"/>
    <mergeCell ref="G339:H339"/>
    <mergeCell ref="G340:H340"/>
    <mergeCell ref="G341:H341"/>
    <mergeCell ref="G342:H342"/>
    <mergeCell ref="B354:E354"/>
    <mergeCell ref="G354:H354"/>
    <mergeCell ref="G355:H355"/>
    <mergeCell ref="G356:H356"/>
    <mergeCell ref="G357:H357"/>
    <mergeCell ref="G358:H358"/>
    <mergeCell ref="G348:H348"/>
    <mergeCell ref="G349:H349"/>
    <mergeCell ref="G350:H350"/>
    <mergeCell ref="G351:H351"/>
    <mergeCell ref="G352:H352"/>
    <mergeCell ref="G353:H353"/>
    <mergeCell ref="G365:H365"/>
    <mergeCell ref="G366:H366"/>
    <mergeCell ref="G367:H367"/>
    <mergeCell ref="G368:H368"/>
    <mergeCell ref="B369:E369"/>
    <mergeCell ref="G369:H369"/>
    <mergeCell ref="G359:H359"/>
    <mergeCell ref="G360:H360"/>
    <mergeCell ref="G361:H361"/>
    <mergeCell ref="G362:H362"/>
    <mergeCell ref="G363:H363"/>
    <mergeCell ref="B364:E364"/>
    <mergeCell ref="G364:H364"/>
    <mergeCell ref="B378:E378"/>
    <mergeCell ref="B379:C379"/>
    <mergeCell ref="B380:C380"/>
    <mergeCell ref="B381:C381"/>
    <mergeCell ref="B382:C382"/>
    <mergeCell ref="B383:C383"/>
    <mergeCell ref="G370:H370"/>
    <mergeCell ref="G371:H371"/>
    <mergeCell ref="G372:H372"/>
    <mergeCell ref="G373:H373"/>
    <mergeCell ref="G374:H374"/>
    <mergeCell ref="G375:H375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2:E432"/>
    <mergeCell ref="B420:C420"/>
    <mergeCell ref="B421:C421"/>
    <mergeCell ref="B422:C422"/>
    <mergeCell ref="B423:C423"/>
    <mergeCell ref="B424:C424"/>
    <mergeCell ref="B425:C425"/>
  </mergeCells>
  <printOptions horizontalCentered="1"/>
  <pageMargins left="0.7" right="0.7" top="0.75" bottom="0.75" header="0.3" footer="0.3"/>
  <pageSetup scale="61" fitToHeight="0" orientation="portrait" r:id="rId1"/>
  <headerFooter>
    <oddFooter>&amp;C Page &amp;P of &amp;N | &amp;D</oddFooter>
  </headerFooter>
  <rowBreaks count="6" manualBreakCount="6">
    <brk id="15" max="16383" man="1"/>
    <brk id="88" max="16383" man="1"/>
    <brk id="160" max="16383" man="1"/>
    <brk id="232" max="16383" man="1"/>
    <brk id="304" max="16383" man="1"/>
    <brk id="3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V13"/>
  <sheetViews>
    <sheetView showGridLines="0" showRowColHeaders="0" zoomScaleNormal="100" workbookViewId="0">
      <selection activeCell="A26" sqref="A26"/>
    </sheetView>
  </sheetViews>
  <sheetFormatPr defaultColWidth="0" defaultRowHeight="15" x14ac:dyDescent="0.25"/>
  <cols>
    <col min="1" max="1" width="2.28515625" customWidth="1"/>
    <col min="2" max="2" width="21" customWidth="1"/>
    <col min="3" max="3" width="26.28515625" customWidth="1"/>
    <col min="4" max="4" width="39.140625" bestFit="1" customWidth="1"/>
    <col min="5" max="5" width="18.28515625" customWidth="1"/>
    <col min="6" max="6" width="8.7109375" customWidth="1"/>
    <col min="7" max="7" width="6.5703125" bestFit="1" customWidth="1"/>
    <col min="8" max="8" width="6.28515625" bestFit="1" customWidth="1"/>
    <col min="9" max="9" width="6.28515625" customWidth="1"/>
    <col min="10" max="10" width="11" bestFit="1" customWidth="1"/>
    <col min="11" max="11" width="12.5703125" customWidth="1"/>
    <col min="12" max="12" width="2" customWidth="1"/>
    <col min="13" max="13" width="6.140625" customWidth="1"/>
    <col min="14" max="14" width="8.7109375" hidden="1" customWidth="1"/>
    <col min="15" max="15" width="9.28515625" hidden="1" customWidth="1"/>
    <col min="16" max="16" width="9" hidden="1" customWidth="1"/>
    <col min="17" max="17" width="11.5703125" hidden="1" customWidth="1"/>
    <col min="18" max="22" width="0" hidden="1" customWidth="1"/>
    <col min="23" max="16384" width="8.7109375" hidden="1"/>
  </cols>
  <sheetData>
    <row r="1" spans="1:22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Q1" s="15"/>
    </row>
    <row r="2" spans="1:22" ht="26.25" x14ac:dyDescent="0.4">
      <c r="A2" s="14"/>
      <c r="B2" s="16" t="s">
        <v>775</v>
      </c>
      <c r="C2" s="17"/>
      <c r="D2" s="14"/>
      <c r="E2" s="14"/>
      <c r="F2" s="14"/>
      <c r="G2" s="14"/>
      <c r="H2" s="14"/>
      <c r="I2" s="14"/>
      <c r="J2" s="18"/>
      <c r="K2" s="14"/>
      <c r="L2" s="14"/>
      <c r="N2" s="19"/>
      <c r="Q2" s="15"/>
    </row>
    <row r="3" spans="1:22" x14ac:dyDescent="0.25">
      <c r="A3" s="14"/>
      <c r="B3" s="20" t="s">
        <v>776</v>
      </c>
      <c r="C3" s="21"/>
      <c r="D3" s="22"/>
      <c r="E3" s="22"/>
      <c r="F3" s="22"/>
      <c r="G3" s="22"/>
      <c r="H3" s="22"/>
      <c r="I3" s="14"/>
      <c r="J3" s="14"/>
      <c r="K3" s="14"/>
      <c r="L3" s="14"/>
      <c r="N3" s="15"/>
      <c r="Q3" s="15"/>
    </row>
    <row r="4" spans="1:22" x14ac:dyDescent="0.25">
      <c r="A4" s="14"/>
      <c r="B4" s="20" t="s">
        <v>777</v>
      </c>
      <c r="C4" s="21"/>
      <c r="D4" s="22"/>
      <c r="E4" s="22"/>
      <c r="F4" s="22"/>
      <c r="G4" s="22"/>
      <c r="H4" s="22"/>
      <c r="I4" s="14"/>
      <c r="J4" s="14"/>
      <c r="K4" s="14"/>
      <c r="L4" s="14"/>
      <c r="N4" s="15"/>
      <c r="Q4" s="15"/>
    </row>
    <row r="5" spans="1:22" x14ac:dyDescent="0.25">
      <c r="A5" s="14"/>
      <c r="B5" s="20" t="s">
        <v>778</v>
      </c>
      <c r="C5" s="21"/>
      <c r="D5" s="22"/>
      <c r="E5" s="22"/>
      <c r="F5" s="22"/>
      <c r="G5" s="22"/>
      <c r="H5" s="22"/>
      <c r="I5" s="14"/>
      <c r="J5" s="14"/>
      <c r="K5" s="14"/>
      <c r="L5" s="14"/>
      <c r="N5" s="15"/>
      <c r="Q5" s="15"/>
    </row>
    <row r="6" spans="1:2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15"/>
    </row>
    <row r="7" spans="1:22" x14ac:dyDescent="0.25">
      <c r="A7" s="14"/>
      <c r="B7" s="23" t="s">
        <v>779</v>
      </c>
      <c r="C7" s="23" t="s">
        <v>780</v>
      </c>
      <c r="D7" s="23" t="s">
        <v>781</v>
      </c>
      <c r="E7" s="14"/>
      <c r="F7" s="24"/>
      <c r="G7" s="24"/>
      <c r="H7" s="24"/>
      <c r="I7" s="24"/>
      <c r="J7" s="14"/>
      <c r="K7" s="14"/>
      <c r="L7" s="14"/>
      <c r="O7" s="25"/>
      <c r="P7" s="25"/>
      <c r="Q7" s="25"/>
      <c r="R7" s="25"/>
      <c r="S7" s="25"/>
      <c r="T7" s="25"/>
    </row>
    <row r="8" spans="1:22" x14ac:dyDescent="0.25">
      <c r="A8" s="14"/>
      <c r="B8" s="26"/>
      <c r="C8" s="14"/>
      <c r="D8" s="26"/>
      <c r="E8" s="14"/>
      <c r="F8" s="24"/>
      <c r="G8" s="24"/>
      <c r="H8" s="24"/>
      <c r="I8" s="24"/>
      <c r="J8" s="26"/>
      <c r="K8" s="27"/>
      <c r="L8" s="14"/>
    </row>
    <row r="9" spans="1:22" x14ac:dyDescent="0.25">
      <c r="A9" s="14"/>
      <c r="B9" s="28"/>
      <c r="C9" s="14"/>
      <c r="D9" s="28" t="s">
        <v>17</v>
      </c>
      <c r="E9" s="14"/>
      <c r="F9" s="24"/>
      <c r="G9" s="24"/>
      <c r="H9" s="24"/>
      <c r="I9" s="24"/>
      <c r="J9" s="28"/>
      <c r="K9" s="29"/>
      <c r="L9" s="14"/>
      <c r="N9" s="19"/>
      <c r="V9" s="15"/>
    </row>
    <row r="10" spans="1:22" x14ac:dyDescent="0.25">
      <c r="A10" s="14"/>
      <c r="B10" s="30" t="s">
        <v>782</v>
      </c>
      <c r="C10" s="14"/>
      <c r="D10" s="28"/>
      <c r="E10" s="14"/>
      <c r="F10" s="14"/>
      <c r="G10" s="24"/>
      <c r="H10" s="24"/>
      <c r="I10" s="24"/>
      <c r="J10" s="28"/>
      <c r="K10" s="31"/>
      <c r="L10" s="14"/>
      <c r="O10" s="19"/>
      <c r="P10" s="19"/>
      <c r="Q10" s="19"/>
      <c r="R10" s="19"/>
      <c r="V10" s="15"/>
    </row>
    <row r="11" spans="1:22" x14ac:dyDescent="0.25">
      <c r="A11" s="14"/>
      <c r="B11" s="32"/>
      <c r="C11" s="14"/>
      <c r="D11" s="28"/>
      <c r="E11" s="14"/>
      <c r="F11" s="24"/>
      <c r="G11" s="24"/>
      <c r="H11" s="24"/>
      <c r="I11" s="24"/>
      <c r="J11" s="28"/>
      <c r="K11" s="31"/>
      <c r="L11" s="14"/>
      <c r="N11" s="15"/>
      <c r="O11" s="28"/>
      <c r="P11" s="33"/>
      <c r="R11" s="15"/>
    </row>
    <row r="12" spans="1:22" x14ac:dyDescent="0.25">
      <c r="A12" s="14"/>
      <c r="B12" s="26"/>
      <c r="C12" s="14"/>
      <c r="D12" s="26"/>
      <c r="E12" s="14"/>
      <c r="F12" s="24"/>
      <c r="G12" s="24"/>
      <c r="H12" s="24"/>
      <c r="I12" s="24"/>
      <c r="J12" s="28"/>
      <c r="K12" s="31"/>
      <c r="L12" s="14"/>
      <c r="N12" s="15"/>
      <c r="O12" s="28"/>
      <c r="P12" s="33"/>
      <c r="R12" s="15"/>
    </row>
    <row r="13" spans="1:22" x14ac:dyDescent="0.25">
      <c r="A13" s="14"/>
      <c r="B13" s="34" t="s">
        <v>783</v>
      </c>
      <c r="C13" s="34" t="s">
        <v>25</v>
      </c>
      <c r="D13" s="34" t="s">
        <v>26</v>
      </c>
      <c r="E13" s="35" t="s">
        <v>784</v>
      </c>
      <c r="F13" s="35"/>
      <c r="G13" s="34" t="s">
        <v>785</v>
      </c>
      <c r="H13" s="34" t="s">
        <v>786</v>
      </c>
      <c r="I13" s="36" t="s">
        <v>27</v>
      </c>
      <c r="J13" s="36" t="s">
        <v>787</v>
      </c>
      <c r="K13" s="36" t="s">
        <v>788</v>
      </c>
      <c r="L13" s="14"/>
    </row>
  </sheetData>
  <pageMargins left="0.7" right="0.7" top="0.75" bottom="0.75" header="0.3" footer="0.3"/>
  <pageSetup scale="80" fitToHeight="0" orientation="landscape" horizontalDpi="4294967293" r:id="rId1"/>
  <headerFooter>
    <oddFooter>&amp;CSabrina Stamper | Page &amp;P of &amp;N |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heet2.PrepareOrderSummary">
                <anchor moveWithCells="1" sizeWithCells="1">
                  <from>
                    <xdr:col>3</xdr:col>
                    <xdr:colOff>1943100</xdr:colOff>
                    <xdr:row>3</xdr:row>
                    <xdr:rowOff>38100</xdr:rowOff>
                  </from>
                  <to>
                    <xdr:col>4</xdr:col>
                    <xdr:colOff>523875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V13"/>
  <sheetViews>
    <sheetView showGridLines="0" showRowColHeaders="0" workbookViewId="0">
      <selection activeCell="C3" sqref="C3:E3"/>
    </sheetView>
  </sheetViews>
  <sheetFormatPr defaultColWidth="0" defaultRowHeight="15" x14ac:dyDescent="0.25"/>
  <cols>
    <col min="1" max="1" width="2.28515625" customWidth="1"/>
    <col min="2" max="2" width="28.5703125" customWidth="1"/>
    <col min="3" max="3" width="26.28515625" customWidth="1"/>
    <col min="4" max="4" width="39.140625" bestFit="1" customWidth="1"/>
    <col min="5" max="5" width="6.7109375" customWidth="1"/>
    <col min="6" max="6" width="2" customWidth="1"/>
    <col min="7" max="7" width="6.140625" customWidth="1"/>
    <col min="8" max="8" width="8.7109375" hidden="1" customWidth="1"/>
    <col min="9" max="9" width="9.28515625" hidden="1" customWidth="1"/>
    <col min="10" max="10" width="9" hidden="1" customWidth="1"/>
    <col min="11" max="11" width="11.5703125" hidden="1" customWidth="1"/>
    <col min="12" max="22" width="0" hidden="1" customWidth="1"/>
    <col min="23" max="16384" width="8.7109375" hidden="1"/>
  </cols>
  <sheetData>
    <row r="1" spans="1:16" x14ac:dyDescent="0.25">
      <c r="B1" s="14"/>
      <c r="C1" s="14"/>
      <c r="D1" s="14"/>
      <c r="E1" s="14"/>
      <c r="K1" s="15"/>
    </row>
    <row r="2" spans="1:16" ht="26.25" x14ac:dyDescent="0.4">
      <c r="A2" s="14"/>
      <c r="B2" s="16" t="s">
        <v>789</v>
      </c>
      <c r="C2" s="17"/>
      <c r="D2" s="14"/>
      <c r="E2" s="14"/>
      <c r="F2" s="14"/>
      <c r="H2" s="19"/>
      <c r="K2" s="15"/>
    </row>
    <row r="3" spans="1:16" x14ac:dyDescent="0.25">
      <c r="A3" s="14"/>
      <c r="B3" s="20" t="s">
        <v>790</v>
      </c>
      <c r="C3" s="21"/>
      <c r="D3" s="22"/>
      <c r="E3" s="14"/>
      <c r="F3" s="14"/>
      <c r="H3" s="15"/>
      <c r="K3" s="15"/>
    </row>
    <row r="4" spans="1:16" x14ac:dyDescent="0.25">
      <c r="A4" s="14"/>
      <c r="B4" s="20" t="s">
        <v>777</v>
      </c>
      <c r="C4" s="21"/>
      <c r="D4" s="22"/>
      <c r="E4" s="14"/>
      <c r="F4" s="14"/>
      <c r="H4" s="15"/>
      <c r="K4" s="15"/>
    </row>
    <row r="5" spans="1:16" x14ac:dyDescent="0.25">
      <c r="A5" s="14"/>
      <c r="B5" s="20" t="s">
        <v>778</v>
      </c>
      <c r="C5" s="21"/>
      <c r="D5" s="22"/>
      <c r="E5" s="14"/>
      <c r="F5" s="14"/>
      <c r="H5" s="15"/>
      <c r="K5" s="15"/>
    </row>
    <row r="6" spans="1:16" x14ac:dyDescent="0.25">
      <c r="A6" s="14"/>
      <c r="B6" s="14"/>
      <c r="C6" s="14"/>
      <c r="D6" s="14"/>
      <c r="E6" s="14"/>
      <c r="F6" s="14"/>
      <c r="H6" s="15"/>
    </row>
    <row r="7" spans="1:16" x14ac:dyDescent="0.25">
      <c r="A7" s="14"/>
      <c r="B7" s="23" t="s">
        <v>779</v>
      </c>
      <c r="C7" s="23" t="s">
        <v>791</v>
      </c>
      <c r="D7" s="23" t="s">
        <v>781</v>
      </c>
      <c r="E7" s="24"/>
      <c r="F7" s="14"/>
      <c r="I7" s="25"/>
      <c r="J7" s="25"/>
      <c r="K7" s="25"/>
      <c r="L7" s="25"/>
      <c r="M7" s="25"/>
      <c r="N7" s="25"/>
    </row>
    <row r="8" spans="1:16" x14ac:dyDescent="0.25">
      <c r="A8" s="14"/>
      <c r="B8" s="26"/>
      <c r="C8" s="14"/>
      <c r="D8" s="26"/>
      <c r="E8" s="24"/>
      <c r="F8" s="14"/>
    </row>
    <row r="9" spans="1:16" x14ac:dyDescent="0.25">
      <c r="A9" s="14"/>
      <c r="B9" s="28"/>
      <c r="C9" s="14"/>
      <c r="D9" s="28" t="s">
        <v>17</v>
      </c>
      <c r="E9" s="24"/>
      <c r="F9" s="14"/>
      <c r="H9" s="19"/>
      <c r="P9" s="15"/>
    </row>
    <row r="10" spans="1:16" x14ac:dyDescent="0.25">
      <c r="A10" s="14"/>
      <c r="B10" s="30" t="s">
        <v>782</v>
      </c>
      <c r="C10" s="14"/>
      <c r="D10" s="28"/>
      <c r="E10" s="24"/>
      <c r="F10" s="14"/>
      <c r="I10" s="19"/>
      <c r="J10" s="19"/>
      <c r="K10" s="19"/>
      <c r="L10" s="19"/>
      <c r="P10" s="15"/>
    </row>
    <row r="11" spans="1:16" x14ac:dyDescent="0.25">
      <c r="A11" s="14"/>
      <c r="B11" s="32"/>
      <c r="C11" s="14"/>
      <c r="D11" s="28"/>
      <c r="E11" s="24"/>
      <c r="F11" s="14"/>
      <c r="H11" s="15"/>
      <c r="I11" s="28"/>
      <c r="J11" s="33"/>
      <c r="L11" s="15"/>
    </row>
    <row r="12" spans="1:16" x14ac:dyDescent="0.25">
      <c r="A12" s="14"/>
      <c r="B12" s="26"/>
      <c r="C12" s="14"/>
      <c r="D12" s="26"/>
      <c r="E12" s="24"/>
      <c r="F12" s="14"/>
      <c r="H12" s="15"/>
      <c r="I12" s="28"/>
      <c r="J12" s="33"/>
      <c r="L12" s="15"/>
    </row>
    <row r="13" spans="1:16" x14ac:dyDescent="0.25">
      <c r="A13" s="14"/>
      <c r="B13" s="35" t="s">
        <v>784</v>
      </c>
      <c r="C13" s="34" t="s">
        <v>25</v>
      </c>
      <c r="D13" s="34" t="s">
        <v>26</v>
      </c>
      <c r="E13" s="36" t="s">
        <v>27</v>
      </c>
      <c r="F13" s="14"/>
    </row>
  </sheetData>
  <sheetProtection sheet="1" objects="1" scenarios="1"/>
  <pageMargins left="0.7" right="0.7" top="0.75" bottom="0.75" header="0.3" footer="0.3"/>
  <pageSetup scale="89" fitToHeight="0" orientation="portrait" horizontalDpi="4294967293" r:id="rId1"/>
  <headerFooter>
    <oddFooter>&amp;CSabrina Stamper | Page &amp;P of &amp;N |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V13"/>
  <sheetViews>
    <sheetView showGridLines="0" showRowColHeaders="0" zoomScaleNormal="100" workbookViewId="0">
      <selection activeCell="D29" sqref="D29"/>
    </sheetView>
  </sheetViews>
  <sheetFormatPr defaultColWidth="0" defaultRowHeight="15" x14ac:dyDescent="0.25"/>
  <cols>
    <col min="1" max="1" width="2.28515625" customWidth="1"/>
    <col min="2" max="2" width="21" customWidth="1"/>
    <col min="3" max="3" width="18.28515625" customWidth="1"/>
    <col min="4" max="4" width="24.7109375" customWidth="1"/>
    <col min="5" max="5" width="6.28515625" customWidth="1"/>
    <col min="6" max="6" width="11" bestFit="1" customWidth="1"/>
    <col min="7" max="7" width="12.5703125" customWidth="1"/>
    <col min="8" max="8" width="2" customWidth="1"/>
    <col min="9" max="9" width="6.140625" customWidth="1"/>
    <col min="10" max="10" width="8.7109375" hidden="1" customWidth="1"/>
    <col min="11" max="11" width="9.28515625" hidden="1" customWidth="1"/>
    <col min="12" max="12" width="9" hidden="1" customWidth="1"/>
    <col min="13" max="13" width="11.5703125" hidden="1" customWidth="1"/>
    <col min="14" max="22" width="0" hidden="1" customWidth="1"/>
    <col min="23" max="16384" width="8.7109375" hidden="1"/>
  </cols>
  <sheetData>
    <row r="1" spans="1:18" x14ac:dyDescent="0.25">
      <c r="B1" s="14"/>
      <c r="C1" s="14"/>
      <c r="D1" s="14"/>
      <c r="E1" s="14"/>
      <c r="F1" s="14"/>
      <c r="G1" s="14"/>
      <c r="M1" s="15"/>
    </row>
    <row r="2" spans="1:18" ht="26.25" x14ac:dyDescent="0.4">
      <c r="A2" s="14"/>
      <c r="B2" s="16" t="s">
        <v>792</v>
      </c>
      <c r="C2" s="14"/>
      <c r="D2" s="14"/>
      <c r="E2" s="14"/>
      <c r="F2" s="18"/>
      <c r="G2" s="14"/>
      <c r="H2" s="14"/>
      <c r="J2" s="19"/>
      <c r="M2" s="15"/>
    </row>
    <row r="3" spans="1:18" x14ac:dyDescent="0.25">
      <c r="A3" s="14"/>
      <c r="B3" s="20" t="s">
        <v>776</v>
      </c>
      <c r="C3" s="22"/>
      <c r="D3" s="22"/>
      <c r="E3" s="14"/>
      <c r="F3" s="14"/>
      <c r="G3" s="14"/>
      <c r="H3" s="14"/>
      <c r="J3" s="15"/>
      <c r="M3" s="15"/>
    </row>
    <row r="4" spans="1:18" x14ac:dyDescent="0.25">
      <c r="A4" s="14"/>
      <c r="B4" s="20" t="s">
        <v>777</v>
      </c>
      <c r="C4" s="22"/>
      <c r="D4" s="22"/>
      <c r="E4" s="14"/>
      <c r="F4" s="14"/>
      <c r="G4" s="14"/>
      <c r="H4" s="14"/>
      <c r="J4" s="15"/>
      <c r="M4" s="15"/>
    </row>
    <row r="5" spans="1:18" x14ac:dyDescent="0.25">
      <c r="A5" s="14"/>
      <c r="B5" s="20" t="s">
        <v>778</v>
      </c>
      <c r="C5" s="22"/>
      <c r="D5" s="22"/>
      <c r="E5" s="14"/>
      <c r="F5" s="14"/>
      <c r="G5" s="14"/>
      <c r="H5" s="14"/>
      <c r="J5" s="15"/>
      <c r="M5" s="15"/>
    </row>
    <row r="6" spans="1:18" x14ac:dyDescent="0.25">
      <c r="A6" s="14"/>
      <c r="B6" s="14"/>
      <c r="C6" s="14"/>
      <c r="D6" s="14"/>
      <c r="E6" s="14"/>
      <c r="F6" s="14"/>
      <c r="G6" s="14"/>
      <c r="H6" s="14"/>
      <c r="J6" s="15"/>
    </row>
    <row r="7" spans="1:18" x14ac:dyDescent="0.25">
      <c r="A7" s="14"/>
      <c r="B7" s="23" t="s">
        <v>779</v>
      </c>
      <c r="C7" s="14"/>
      <c r="D7" s="23" t="s">
        <v>781</v>
      </c>
      <c r="E7" s="23"/>
      <c r="F7" s="23" t="s">
        <v>793</v>
      </c>
      <c r="G7" s="14"/>
      <c r="H7" s="14"/>
      <c r="K7" s="25"/>
      <c r="L7" s="25"/>
      <c r="M7" s="25"/>
      <c r="N7" s="25"/>
      <c r="O7" s="25"/>
      <c r="P7" s="25"/>
    </row>
    <row r="8" spans="1:18" x14ac:dyDescent="0.25">
      <c r="A8" s="14"/>
      <c r="B8" s="26"/>
      <c r="C8" s="14"/>
      <c r="D8" s="26"/>
      <c r="E8" s="24"/>
      <c r="F8" s="37" t="s">
        <v>794</v>
      </c>
      <c r="G8" s="27"/>
      <c r="H8" s="14"/>
    </row>
    <row r="9" spans="1:18" x14ac:dyDescent="0.25">
      <c r="A9" s="14"/>
      <c r="B9" s="28"/>
      <c r="C9" s="14"/>
      <c r="D9" s="28"/>
      <c r="E9" s="24"/>
      <c r="F9" s="28"/>
      <c r="G9" s="29"/>
      <c r="H9" s="14"/>
      <c r="J9" s="19"/>
      <c r="R9" s="15"/>
    </row>
    <row r="10" spans="1:18" x14ac:dyDescent="0.25">
      <c r="A10" s="14"/>
      <c r="B10" s="30" t="s">
        <v>782</v>
      </c>
      <c r="C10" s="14"/>
      <c r="D10" s="28"/>
      <c r="E10" s="24"/>
      <c r="F10" s="23" t="s">
        <v>791</v>
      </c>
      <c r="G10" s="31"/>
      <c r="H10" s="14"/>
      <c r="K10" s="19"/>
      <c r="L10" s="19"/>
      <c r="M10" s="19"/>
      <c r="N10" s="19"/>
      <c r="R10" s="15"/>
    </row>
    <row r="11" spans="1:18" x14ac:dyDescent="0.25">
      <c r="A11" s="14"/>
      <c r="B11" s="32"/>
      <c r="C11" s="14"/>
      <c r="D11" s="24"/>
      <c r="E11" s="24"/>
      <c r="F11" s="28"/>
      <c r="G11" s="31"/>
      <c r="H11" s="14"/>
      <c r="J11" s="15"/>
      <c r="K11" s="28"/>
      <c r="L11" s="33"/>
      <c r="N11" s="15"/>
    </row>
    <row r="12" spans="1:18" x14ac:dyDescent="0.25">
      <c r="A12" s="14"/>
      <c r="B12" s="26"/>
      <c r="C12" s="14"/>
      <c r="D12" s="24"/>
      <c r="E12" s="24"/>
      <c r="F12" s="28"/>
      <c r="G12" s="31"/>
      <c r="H12" s="14"/>
      <c r="J12" s="15"/>
      <c r="K12" s="28"/>
      <c r="L12" s="33"/>
      <c r="N12" s="15"/>
    </row>
    <row r="13" spans="1:18" x14ac:dyDescent="0.25">
      <c r="A13" s="14"/>
      <c r="B13" s="34" t="s">
        <v>783</v>
      </c>
      <c r="C13" s="35" t="s">
        <v>784</v>
      </c>
      <c r="D13" s="35"/>
      <c r="E13" s="36" t="s">
        <v>27</v>
      </c>
      <c r="F13" s="36" t="s">
        <v>787</v>
      </c>
      <c r="G13" s="36" t="s">
        <v>788</v>
      </c>
      <c r="H13" s="14"/>
    </row>
  </sheetData>
  <pageMargins left="0.7" right="0.7" top="0.75" bottom="0.75" header="0.3" footer="0.3"/>
  <pageSetup fitToHeight="0" orientation="landscape" horizontalDpi="4294967293" r:id="rId1"/>
  <headerFooter>
    <oddFooter>&amp;CWill Pope | Page &amp;P of &amp;N |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Order Sheet</vt:lpstr>
      <vt:lpstr>Order Summary</vt:lpstr>
      <vt:lpstr>Loading List</vt:lpstr>
      <vt:lpstr>Invoice</vt:lpstr>
      <vt:lpstr>Invoice!Print_Area</vt:lpstr>
      <vt:lpstr>'Order Sheet'!Print_Area</vt:lpstr>
      <vt:lpstr>'Order Summary'!Print_Area</vt:lpstr>
      <vt:lpstr>Invoice!Print_Titles</vt:lpstr>
      <vt:lpstr>'Loading List'!Print_Titles</vt:lpstr>
      <vt:lpstr>'Order Sheet'!Print_Titles</vt:lpstr>
      <vt:lpstr>'Order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Sabrina</cp:lastModifiedBy>
  <dcterms:created xsi:type="dcterms:W3CDTF">2019-05-25T19:54:46Z</dcterms:created>
  <dcterms:modified xsi:type="dcterms:W3CDTF">2019-05-26T02:22:08Z</dcterms:modified>
</cp:coreProperties>
</file>